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cgarcia_cne_cl/Documents/WEB CNE/"/>
    </mc:Choice>
  </mc:AlternateContent>
  <xr:revisionPtr revIDLastSave="31" documentId="8_{2ADC0EFF-8557-4ACF-A724-AEF5C72FFA68}" xr6:coauthVersionLast="47" xr6:coauthVersionMax="47" xr10:uidLastSave="{EF0B8600-258D-4BEF-B1E6-F5268DE42331}"/>
  <bookViews>
    <workbookView xWindow="20370" yWindow="-1545" windowWidth="29040" windowHeight="15990" tabRatio="482" firstSheet="1" activeTab="2" xr2:uid="{00000000-000D-0000-FFFF-FFFF00000000}"/>
  </bookViews>
  <sheets>
    <sheet name="produccion crudo gas m_energia" sheetId="9" r:id="rId1"/>
    <sheet name="Pet. Crudo - GN - Carbon" sheetId="8" r:id="rId2"/>
    <sheet name="Producc_derivado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8" l="1"/>
  <c r="C29" i="8"/>
  <c r="H21" i="7"/>
  <c r="H22" i="7"/>
  <c r="H23" i="7"/>
  <c r="H24" i="7"/>
  <c r="H25" i="7"/>
  <c r="H26" i="7"/>
  <c r="C26" i="7"/>
  <c r="C21" i="7"/>
  <c r="C22" i="7"/>
  <c r="C23" i="7"/>
  <c r="C24" i="7"/>
  <c r="C25" i="7"/>
</calcChain>
</file>

<file path=xl/sharedStrings.xml><?xml version="1.0" encoding="utf-8"?>
<sst xmlns="http://schemas.openxmlformats.org/spreadsheetml/2006/main" count="52" uniqueCount="32">
  <si>
    <t>PETRÓLEO CRUDO</t>
  </si>
  <si>
    <t>GAS NATURAL</t>
  </si>
  <si>
    <t>DIESEL</t>
  </si>
  <si>
    <t>CARBON</t>
  </si>
  <si>
    <t>PERIODO</t>
  </si>
  <si>
    <t>( miles ton)</t>
  </si>
  <si>
    <r>
      <t>( millones m</t>
    </r>
    <r>
      <rPr>
        <b/>
        <vertAlign val="superscript"/>
        <sz val="10"/>
        <color indexed="9"/>
        <rFont val="Times New Roman"/>
        <family val="1"/>
      </rPr>
      <t>3</t>
    </r>
    <r>
      <rPr>
        <b/>
        <sz val="10"/>
        <color indexed="9"/>
        <rFont val="Times New Roman"/>
        <family val="1"/>
      </rPr>
      <t>)</t>
    </r>
  </si>
  <si>
    <r>
      <t>( miles m</t>
    </r>
    <r>
      <rPr>
        <b/>
        <vertAlign val="superscript"/>
        <sz val="10"/>
        <color indexed="9"/>
        <rFont val="Times New Roman"/>
        <family val="1"/>
      </rPr>
      <t>3</t>
    </r>
    <r>
      <rPr>
        <b/>
        <sz val="10"/>
        <color indexed="9"/>
        <rFont val="Times New Roman"/>
        <family val="1"/>
      </rPr>
      <t>)</t>
    </r>
  </si>
  <si>
    <t>GAS LICUADO</t>
  </si>
  <si>
    <t>GASOLINAS</t>
  </si>
  <si>
    <t>P. COMBUSTIBLES</t>
  </si>
  <si>
    <t>KEROSENE AV.</t>
  </si>
  <si>
    <t>KEROSENE DOM.</t>
  </si>
  <si>
    <t>SERNAGEOMIN (toda la serie de carbón)</t>
  </si>
  <si>
    <t>Fuente: Ministerio de Energía</t>
  </si>
  <si>
    <t>Mes</t>
  </si>
  <si>
    <t>ENAP</t>
  </si>
  <si>
    <t>CEOP</t>
  </si>
  <si>
    <t>Total</t>
  </si>
  <si>
    <t>Petróleo</t>
  </si>
  <si>
    <t>Gas</t>
  </si>
  <si>
    <t>m3</t>
  </si>
  <si>
    <t>miles de m3</t>
  </si>
  <si>
    <t>1990 - 2017</t>
  </si>
  <si>
    <t>Produccion mensual de petróleo crudo y gas natural en Magallanes desde 2018</t>
  </si>
  <si>
    <t>FUENTE:  Balaces Energía (hasta 2016), ENAP y Geopark (2017)</t>
  </si>
  <si>
    <t>desde 1991</t>
  </si>
  <si>
    <t>-</t>
  </si>
  <si>
    <t xml:space="preserve">       PRODUCCION NACIONAL ANUAL DE PETROLEO CRUDO, GAS NATURAL Y CARBON</t>
  </si>
  <si>
    <t>PRODUCCION NACIONAL ANUAL DE COMBUSTIBLES DERIVADOS DEL PETROLEO</t>
  </si>
  <si>
    <t>NOTA: Las series de petróleo crudo y gas natural se descontinuaron por cambio en las bases de información, para 2018 en adelante utilizar las cifras reportadas en la hoja "produccion crudo gas m_energia" de este archivo.</t>
  </si>
  <si>
    <t>FUENTE:  Balaces Eneregía (1991 - 2016), ENAP, Informe N°2 (2017 en adelante)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</si>
</sst>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P_t_s_-;\-* #,##0\ _P_t_s_-;_-* &quot;-&quot;\ _P_t_s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color indexed="62"/>
      <name val="Times New Roman"/>
      <family val="1"/>
    </font>
    <font>
      <sz val="10"/>
      <name val="Times New Roman"/>
      <family val="1"/>
    </font>
    <font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b/>
      <vertAlign val="superscript"/>
      <sz val="10"/>
      <color indexed="9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2"/>
      <color rgb="FFFF0000"/>
      <name val="Times New Roman"/>
      <family val="1"/>
    </font>
    <font>
      <b/>
      <sz val="8"/>
      <color indexed="6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3" fontId="3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4" borderId="3" xfId="0" applyFont="1" applyFill="1" applyBorder="1"/>
    <xf numFmtId="0" fontId="6" fillId="4" borderId="4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/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7" fillId="4" borderId="10" xfId="0" applyFont="1" applyFill="1" applyBorder="1"/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1" fillId="0" borderId="0" xfId="0" applyFont="1"/>
    <xf numFmtId="0" fontId="9" fillId="5" borderId="7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17" fontId="10" fillId="0" borderId="6" xfId="0" applyNumberFormat="1" applyFont="1" applyBorder="1"/>
    <xf numFmtId="164" fontId="11" fillId="0" borderId="6" xfId="1" applyFont="1" applyBorder="1"/>
    <xf numFmtId="164" fontId="11" fillId="0" borderId="15" xfId="1" applyFont="1" applyBorder="1"/>
    <xf numFmtId="164" fontId="11" fillId="0" borderId="7" xfId="1" applyFont="1" applyBorder="1"/>
    <xf numFmtId="164" fontId="11" fillId="0" borderId="16" xfId="1" applyFont="1" applyBorder="1"/>
    <xf numFmtId="17" fontId="10" fillId="0" borderId="7" xfId="0" applyNumberFormat="1" applyFont="1" applyBorder="1"/>
    <xf numFmtId="17" fontId="10" fillId="0" borderId="10" xfId="0" applyNumberFormat="1" applyFont="1" applyBorder="1"/>
    <xf numFmtId="164" fontId="11" fillId="0" borderId="10" xfId="1" applyFont="1" applyBorder="1"/>
    <xf numFmtId="164" fontId="11" fillId="0" borderId="17" xfId="1" applyFont="1" applyBorder="1"/>
    <xf numFmtId="0" fontId="10" fillId="0" borderId="0" xfId="0" applyFont="1"/>
    <xf numFmtId="0" fontId="14" fillId="0" borderId="0" xfId="0" applyFont="1"/>
    <xf numFmtId="3" fontId="3" fillId="8" borderId="5" xfId="0" applyNumberFormat="1" applyFont="1" applyFill="1" applyBorder="1" applyAlignment="1">
      <alignment horizontal="center" vertical="center"/>
    </xf>
    <xf numFmtId="3" fontId="3" fillId="8" borderId="0" xfId="0" applyNumberFormat="1" applyFont="1" applyFill="1" applyAlignment="1">
      <alignment horizontal="center" vertical="center"/>
    </xf>
    <xf numFmtId="3" fontId="3" fillId="8" borderId="6" xfId="0" applyNumberFormat="1" applyFont="1" applyFill="1" applyBorder="1" applyAlignment="1">
      <alignment horizontal="center" vertical="center"/>
    </xf>
    <xf numFmtId="3" fontId="3" fillId="8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7" fontId="10" fillId="0" borderId="5" xfId="0" applyNumberFormat="1" applyFont="1" applyBorder="1"/>
    <xf numFmtId="164" fontId="15" fillId="0" borderId="6" xfId="1" applyFont="1" applyBorder="1"/>
    <xf numFmtId="164" fontId="15" fillId="0" borderId="15" xfId="1" applyFont="1" applyBorder="1"/>
    <xf numFmtId="17" fontId="16" fillId="0" borderId="10" xfId="0" applyNumberFormat="1" applyFont="1" applyBorder="1"/>
    <xf numFmtId="164" fontId="15" fillId="0" borderId="10" xfId="1" applyFont="1" applyBorder="1"/>
    <xf numFmtId="164" fontId="15" fillId="0" borderId="17" xfId="1" applyFont="1" applyBorder="1"/>
    <xf numFmtId="17" fontId="16" fillId="0" borderId="6" xfId="0" applyNumberFormat="1" applyFont="1" applyBorder="1"/>
    <xf numFmtId="164" fontId="0" fillId="0" borderId="0" xfId="0" applyNumberFormat="1"/>
    <xf numFmtId="0" fontId="10" fillId="7" borderId="0" xfId="0" applyFont="1" applyFill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13" fillId="6" borderId="0" xfId="0" applyFont="1" applyFill="1" applyAlignment="1">
      <alignment horizontal="left" wrapText="1"/>
    </xf>
    <xf numFmtId="3" fontId="3" fillId="8" borderId="3" xfId="0" applyNumberFormat="1" applyFont="1" applyFill="1" applyBorder="1" applyAlignment="1">
      <alignment horizontal="center" vertical="center"/>
    </xf>
    <xf numFmtId="3" fontId="3" fillId="8" borderId="4" xfId="0" applyNumberFormat="1" applyFont="1" applyFill="1" applyBorder="1" applyAlignment="1">
      <alignment horizontal="center" vertical="center"/>
    </xf>
    <xf numFmtId="3" fontId="3" fillId="8" borderId="10" xfId="0" applyNumberFormat="1" applyFont="1" applyFill="1" applyBorder="1" applyAlignment="1">
      <alignment horizontal="center" vertical="center"/>
    </xf>
    <xf numFmtId="3" fontId="3" fillId="8" borderId="9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zoomScale="115" zoomScaleNormal="115" workbookViewId="0">
      <pane ySplit="6" topLeftCell="A75" activePane="bottomLeft" state="frozen"/>
      <selection pane="bottomLeft" activeCell="H85" sqref="H56:K85"/>
    </sheetView>
  </sheetViews>
  <sheetFormatPr baseColWidth="10" defaultRowHeight="15" x14ac:dyDescent="0.25"/>
  <cols>
    <col min="1" max="7" width="13.5703125" style="27" customWidth="1"/>
    <col min="9" max="9" width="12.140625" bestFit="1" customWidth="1"/>
  </cols>
  <sheetData>
    <row r="1" spans="1:7" x14ac:dyDescent="0.25">
      <c r="A1" s="60" t="s">
        <v>24</v>
      </c>
      <c r="B1" s="60"/>
      <c r="C1" s="60"/>
      <c r="D1" s="60"/>
      <c r="E1" s="60"/>
      <c r="F1" s="60"/>
      <c r="G1" s="60"/>
    </row>
    <row r="2" spans="1:7" x14ac:dyDescent="0.25">
      <c r="A2" s="60" t="s">
        <v>14</v>
      </c>
      <c r="B2" s="60"/>
      <c r="C2" s="60"/>
      <c r="D2" s="60"/>
      <c r="E2" s="60"/>
      <c r="F2" s="60"/>
      <c r="G2" s="60"/>
    </row>
    <row r="3" spans="1:7" ht="9" customHeight="1" thickBot="1" x14ac:dyDescent="0.3">
      <c r="A3" s="44"/>
    </row>
    <row r="4" spans="1:7" x14ac:dyDescent="0.25">
      <c r="A4" s="28" t="s">
        <v>15</v>
      </c>
      <c r="B4" s="61" t="s">
        <v>16</v>
      </c>
      <c r="C4" s="62"/>
      <c r="D4" s="63" t="s">
        <v>17</v>
      </c>
      <c r="E4" s="63"/>
      <c r="F4" s="61" t="s">
        <v>18</v>
      </c>
      <c r="G4" s="62"/>
    </row>
    <row r="5" spans="1:7" x14ac:dyDescent="0.25">
      <c r="A5" s="29"/>
      <c r="B5" s="29" t="s">
        <v>19</v>
      </c>
      <c r="C5" s="30" t="s">
        <v>20</v>
      </c>
      <c r="D5" s="31" t="s">
        <v>19</v>
      </c>
      <c r="E5" s="30" t="s">
        <v>20</v>
      </c>
      <c r="F5" s="29" t="s">
        <v>19</v>
      </c>
      <c r="G5" s="30" t="s">
        <v>20</v>
      </c>
    </row>
    <row r="6" spans="1:7" x14ac:dyDescent="0.25">
      <c r="A6" s="29"/>
      <c r="B6" s="32" t="s">
        <v>21</v>
      </c>
      <c r="C6" s="33" t="s">
        <v>22</v>
      </c>
      <c r="D6" s="34" t="s">
        <v>21</v>
      </c>
      <c r="E6" s="33" t="s">
        <v>22</v>
      </c>
      <c r="F6" s="32" t="s">
        <v>21</v>
      </c>
      <c r="G6" s="33" t="s">
        <v>22</v>
      </c>
    </row>
    <row r="7" spans="1:7" x14ac:dyDescent="0.25">
      <c r="A7" s="35">
        <v>43101</v>
      </c>
      <c r="B7" s="36">
        <v>10279.581900000001</v>
      </c>
      <c r="C7" s="37">
        <v>83214.673616899992</v>
      </c>
      <c r="D7" s="36">
        <v>5294.2605799999965</v>
      </c>
      <c r="E7" s="37">
        <v>16538.454403479118</v>
      </c>
      <c r="F7" s="36">
        <v>15573.842479999998</v>
      </c>
      <c r="G7" s="37">
        <v>99753.12802037911</v>
      </c>
    </row>
    <row r="8" spans="1:7" x14ac:dyDescent="0.25">
      <c r="A8" s="35">
        <v>43132</v>
      </c>
      <c r="B8" s="36">
        <v>9329.7976999999992</v>
      </c>
      <c r="C8" s="37">
        <v>75919.19060229999</v>
      </c>
      <c r="D8" s="36">
        <v>5195.6490419000002</v>
      </c>
      <c r="E8" s="37">
        <v>12596.315133392811</v>
      </c>
      <c r="F8" s="36">
        <v>14525.446741899999</v>
      </c>
      <c r="G8" s="37">
        <v>88515.505735692801</v>
      </c>
    </row>
    <row r="9" spans="1:7" x14ac:dyDescent="0.25">
      <c r="A9" s="35">
        <v>43160</v>
      </c>
      <c r="B9" s="36">
        <v>10133.679099999999</v>
      </c>
      <c r="C9" s="37">
        <v>84941.551338600009</v>
      </c>
      <c r="D9" s="36">
        <v>5216.2072667000011</v>
      </c>
      <c r="E9" s="37">
        <v>13929.515955113195</v>
      </c>
      <c r="F9" s="36">
        <v>15349.886366700001</v>
      </c>
      <c r="G9" s="37">
        <v>98871.067293713204</v>
      </c>
    </row>
    <row r="10" spans="1:7" x14ac:dyDescent="0.25">
      <c r="A10" s="35">
        <v>43191</v>
      </c>
      <c r="B10" s="36">
        <v>10448.9895</v>
      </c>
      <c r="C10" s="37">
        <v>81864.879639100007</v>
      </c>
      <c r="D10" s="36">
        <v>4039.4574253553383</v>
      </c>
      <c r="E10" s="37">
        <v>12627.467691513855</v>
      </c>
      <c r="F10" s="36">
        <v>14488.446925355338</v>
      </c>
      <c r="G10" s="37">
        <v>94492.347330613862</v>
      </c>
    </row>
    <row r="11" spans="1:7" x14ac:dyDescent="0.25">
      <c r="A11" s="35">
        <v>43221</v>
      </c>
      <c r="B11" s="36">
        <v>11180.107300000001</v>
      </c>
      <c r="C11" s="37">
        <v>87363.25107459999</v>
      </c>
      <c r="D11" s="36">
        <v>3965.1627500000013</v>
      </c>
      <c r="E11" s="37">
        <v>12549.022008416388</v>
      </c>
      <c r="F11" s="36">
        <v>15145.270050000003</v>
      </c>
      <c r="G11" s="37">
        <v>99912.273083016378</v>
      </c>
    </row>
    <row r="12" spans="1:7" x14ac:dyDescent="0.25">
      <c r="A12" s="35">
        <v>43252</v>
      </c>
      <c r="B12" s="36">
        <v>11006.5522</v>
      </c>
      <c r="C12" s="37">
        <v>93285.195105799983</v>
      </c>
      <c r="D12" s="36">
        <v>4446.1348558936679</v>
      </c>
      <c r="E12" s="37">
        <v>12067.370368771284</v>
      </c>
      <c r="F12" s="36">
        <v>15452.687055893668</v>
      </c>
      <c r="G12" s="37">
        <v>105352.56547457127</v>
      </c>
    </row>
    <row r="13" spans="1:7" x14ac:dyDescent="0.25">
      <c r="A13" s="35">
        <v>43282</v>
      </c>
      <c r="B13" s="36">
        <v>10949.6495</v>
      </c>
      <c r="C13" s="37">
        <v>98254.97895189999</v>
      </c>
      <c r="D13" s="36">
        <v>4987.5390099620508</v>
      </c>
      <c r="E13" s="37">
        <v>10776.648011021112</v>
      </c>
      <c r="F13" s="36">
        <v>15937.18850996205</v>
      </c>
      <c r="G13" s="37">
        <v>109031.6269629211</v>
      </c>
    </row>
    <row r="14" spans="1:7" x14ac:dyDescent="0.25">
      <c r="A14" s="35">
        <v>43313</v>
      </c>
      <c r="B14" s="36">
        <v>11194.1381</v>
      </c>
      <c r="C14" s="37">
        <v>96129.4755038</v>
      </c>
      <c r="D14" s="36">
        <v>4923.7560000000012</v>
      </c>
      <c r="E14" s="37">
        <v>10112.429288266052</v>
      </c>
      <c r="F14" s="36">
        <v>16117.894100000001</v>
      </c>
      <c r="G14" s="37">
        <v>106241.90479206605</v>
      </c>
    </row>
    <row r="15" spans="1:7" x14ac:dyDescent="0.25">
      <c r="A15" s="35">
        <v>43344</v>
      </c>
      <c r="B15" s="36">
        <v>10459.292799999999</v>
      </c>
      <c r="C15" s="37">
        <v>89715.115728000004</v>
      </c>
      <c r="D15" s="36">
        <v>4470.2009999999991</v>
      </c>
      <c r="E15" s="37">
        <v>13928.710466082775</v>
      </c>
      <c r="F15" s="36">
        <v>14929.493799999998</v>
      </c>
      <c r="G15" s="37">
        <v>103643.82619408278</v>
      </c>
    </row>
    <row r="16" spans="1:7" x14ac:dyDescent="0.25">
      <c r="A16" s="35">
        <v>43374</v>
      </c>
      <c r="B16" s="36">
        <v>10755.314600000002</v>
      </c>
      <c r="C16" s="37">
        <v>87046.125025600006</v>
      </c>
      <c r="D16" s="36">
        <v>4168.5780000000013</v>
      </c>
      <c r="E16" s="37">
        <v>12618.552815033312</v>
      </c>
      <c r="F16" s="36">
        <v>14923.892600000003</v>
      </c>
      <c r="G16" s="37">
        <v>99664.677840633318</v>
      </c>
    </row>
    <row r="17" spans="1:7" x14ac:dyDescent="0.25">
      <c r="A17" s="35">
        <v>43405</v>
      </c>
      <c r="B17" s="36">
        <v>9367.4433000000008</v>
      </c>
      <c r="C17" s="37">
        <v>80699.850945599988</v>
      </c>
      <c r="D17" s="36">
        <v>4233.7009999999991</v>
      </c>
      <c r="E17" s="37">
        <v>16408.12001606368</v>
      </c>
      <c r="F17" s="36">
        <v>13601.1443</v>
      </c>
      <c r="G17" s="37">
        <v>97107.970961663668</v>
      </c>
    </row>
    <row r="18" spans="1:7" ht="15.75" thickBot="1" x14ac:dyDescent="0.3">
      <c r="A18" s="35">
        <v>43435</v>
      </c>
      <c r="B18" s="36">
        <v>9694.4812000000002</v>
      </c>
      <c r="C18" s="37">
        <v>86284.514697100007</v>
      </c>
      <c r="D18" s="36">
        <v>4417.6649999999991</v>
      </c>
      <c r="E18" s="37">
        <v>20550.850464784278</v>
      </c>
      <c r="F18" s="36">
        <v>14112.146199999999</v>
      </c>
      <c r="G18" s="37">
        <v>106835.36516188429</v>
      </c>
    </row>
    <row r="19" spans="1:7" x14ac:dyDescent="0.25">
      <c r="A19" s="40">
        <v>43466</v>
      </c>
      <c r="B19" s="38">
        <v>9088.9891000000007</v>
      </c>
      <c r="C19" s="39">
        <v>82157.277974500001</v>
      </c>
      <c r="D19" s="38">
        <v>5550.7610000000022</v>
      </c>
      <c r="E19" s="39">
        <v>26915.919929635085</v>
      </c>
      <c r="F19" s="38">
        <v>14639.750100000003</v>
      </c>
      <c r="G19" s="39">
        <v>109073.19790413509</v>
      </c>
    </row>
    <row r="20" spans="1:7" x14ac:dyDescent="0.25">
      <c r="A20" s="35">
        <v>43497</v>
      </c>
      <c r="B20" s="36">
        <v>8902.4431999999997</v>
      </c>
      <c r="C20" s="37">
        <v>75949.222186900006</v>
      </c>
      <c r="D20" s="36">
        <v>5687.1049999999996</v>
      </c>
      <c r="E20" s="37">
        <v>25907.566338974168</v>
      </c>
      <c r="F20" s="36">
        <v>14589.548199999999</v>
      </c>
      <c r="G20" s="37">
        <v>101856.78852587417</v>
      </c>
    </row>
    <row r="21" spans="1:7" x14ac:dyDescent="0.25">
      <c r="A21" s="35">
        <v>43525</v>
      </c>
      <c r="B21" s="36">
        <v>10922.463099999999</v>
      </c>
      <c r="C21" s="37">
        <v>86078.760729800008</v>
      </c>
      <c r="D21" s="36">
        <v>5290.2300000000014</v>
      </c>
      <c r="E21" s="37">
        <v>27720.847800002113</v>
      </c>
      <c r="F21" s="36">
        <v>16212.6931</v>
      </c>
      <c r="G21" s="37">
        <v>113799.60852980212</v>
      </c>
    </row>
    <row r="22" spans="1:7" x14ac:dyDescent="0.25">
      <c r="A22" s="35">
        <v>43556</v>
      </c>
      <c r="B22" s="36">
        <v>10766.6731</v>
      </c>
      <c r="C22" s="37">
        <v>82370.101000299997</v>
      </c>
      <c r="D22" s="36">
        <v>5185.6310000000012</v>
      </c>
      <c r="E22" s="37">
        <v>25113.844421089103</v>
      </c>
      <c r="F22" s="36">
        <v>15952.304100000001</v>
      </c>
      <c r="G22" s="37">
        <v>107483.9454213891</v>
      </c>
    </row>
    <row r="23" spans="1:7" x14ac:dyDescent="0.25">
      <c r="A23" s="35">
        <v>43586</v>
      </c>
      <c r="B23" s="36">
        <v>9755.3134000000009</v>
      </c>
      <c r="C23" s="37">
        <v>90089.31932509999</v>
      </c>
      <c r="D23" s="36">
        <v>5151.9069999999992</v>
      </c>
      <c r="E23" s="37">
        <v>26343.349468693632</v>
      </c>
      <c r="F23" s="36">
        <v>14907.2204</v>
      </c>
      <c r="G23" s="37">
        <v>116432.66879379362</v>
      </c>
    </row>
    <row r="24" spans="1:7" x14ac:dyDescent="0.25">
      <c r="A24" s="35">
        <v>43617</v>
      </c>
      <c r="B24" s="36">
        <v>10392.6513</v>
      </c>
      <c r="C24" s="37">
        <v>85317.443395899987</v>
      </c>
      <c r="D24" s="36">
        <v>4338.1809999999987</v>
      </c>
      <c r="E24" s="37">
        <v>28275.496958561402</v>
      </c>
      <c r="F24" s="36">
        <v>14730.832299999998</v>
      </c>
      <c r="G24" s="37">
        <v>113592.94035446139</v>
      </c>
    </row>
    <row r="25" spans="1:7" x14ac:dyDescent="0.25">
      <c r="A25" s="35">
        <v>43647</v>
      </c>
      <c r="B25" s="36">
        <v>9773.4009999999998</v>
      </c>
      <c r="C25" s="37">
        <v>88251.125623100001</v>
      </c>
      <c r="D25" s="36">
        <v>5690.6269999999986</v>
      </c>
      <c r="E25" s="37">
        <v>27025.377205447512</v>
      </c>
      <c r="F25" s="36">
        <v>15464.027999999998</v>
      </c>
      <c r="G25" s="37">
        <v>115276.50282854751</v>
      </c>
    </row>
    <row r="26" spans="1:7" x14ac:dyDescent="0.25">
      <c r="A26" s="35">
        <v>43678</v>
      </c>
      <c r="B26" s="36">
        <v>10429.8465</v>
      </c>
      <c r="C26" s="37">
        <v>93268.685950700019</v>
      </c>
      <c r="D26" s="36">
        <v>5001.9919999999984</v>
      </c>
      <c r="E26" s="37">
        <v>23304.058865471001</v>
      </c>
      <c r="F26" s="36">
        <v>15431.838499999998</v>
      </c>
      <c r="G26" s="37">
        <v>116572.74481617102</v>
      </c>
    </row>
    <row r="27" spans="1:7" x14ac:dyDescent="0.25">
      <c r="A27" s="35">
        <v>43709</v>
      </c>
      <c r="B27" s="36">
        <v>9589.3748999999989</v>
      </c>
      <c r="C27" s="37">
        <v>83845.394235600019</v>
      </c>
      <c r="D27" s="36">
        <v>5580.3230000000003</v>
      </c>
      <c r="E27" s="37">
        <v>26716.34141488935</v>
      </c>
      <c r="F27" s="36">
        <v>15169.697899999999</v>
      </c>
      <c r="G27" s="37">
        <v>110561.73565048937</v>
      </c>
    </row>
    <row r="28" spans="1:7" x14ac:dyDescent="0.25">
      <c r="A28" s="35">
        <v>43739</v>
      </c>
      <c r="B28" s="36">
        <v>11443.286000000002</v>
      </c>
      <c r="C28" s="37">
        <v>93430.202493699995</v>
      </c>
      <c r="D28" s="36">
        <v>4774.7130000000016</v>
      </c>
      <c r="E28" s="37">
        <v>27384.648076220867</v>
      </c>
      <c r="F28" s="36">
        <v>16217.999000000003</v>
      </c>
      <c r="G28" s="37">
        <v>120814.85056992086</v>
      </c>
    </row>
    <row r="29" spans="1:7" x14ac:dyDescent="0.25">
      <c r="A29" s="35">
        <v>43770</v>
      </c>
      <c r="B29" s="36">
        <v>10636.759899999999</v>
      </c>
      <c r="C29" s="37">
        <v>90266.79304840001</v>
      </c>
      <c r="D29" s="36">
        <v>4373.0452497662882</v>
      </c>
      <c r="E29" s="37">
        <v>25836.154181299047</v>
      </c>
      <c r="F29" s="36">
        <v>15009.805149766287</v>
      </c>
      <c r="G29" s="37">
        <v>116102.94722969906</v>
      </c>
    </row>
    <row r="30" spans="1:7" ht="15.75" thickBot="1" x14ac:dyDescent="0.3">
      <c r="A30" s="41">
        <v>43800</v>
      </c>
      <c r="B30" s="42">
        <v>10647.808499999999</v>
      </c>
      <c r="C30" s="43">
        <v>88083.331030100002</v>
      </c>
      <c r="D30" s="42">
        <v>3967.4490000000005</v>
      </c>
      <c r="E30" s="43">
        <v>24372.791161325615</v>
      </c>
      <c r="F30" s="42">
        <v>14615.2575</v>
      </c>
      <c r="G30" s="43">
        <v>112456.12219142562</v>
      </c>
    </row>
    <row r="31" spans="1:7" x14ac:dyDescent="0.25">
      <c r="A31" s="35">
        <v>43831</v>
      </c>
      <c r="B31" s="36">
        <v>8985.7525999999998</v>
      </c>
      <c r="C31" s="37">
        <v>89776.524327200008</v>
      </c>
      <c r="D31" s="36">
        <v>4448.1090000000113</v>
      </c>
      <c r="E31" s="37">
        <v>24847.04921482729</v>
      </c>
      <c r="F31" s="36">
        <v>13433.861600000011</v>
      </c>
      <c r="G31" s="37">
        <v>114623.5735420273</v>
      </c>
    </row>
    <row r="32" spans="1:7" x14ac:dyDescent="0.25">
      <c r="A32" s="35">
        <v>43862</v>
      </c>
      <c r="B32" s="36">
        <v>7780.7478000000001</v>
      </c>
      <c r="C32" s="37">
        <v>69401.327154099999</v>
      </c>
      <c r="D32" s="36">
        <v>4102.085</v>
      </c>
      <c r="E32" s="37">
        <v>20628.858033684126</v>
      </c>
      <c r="F32" s="36">
        <v>11882.8328</v>
      </c>
      <c r="G32" s="37">
        <v>90030.185187784125</v>
      </c>
    </row>
    <row r="33" spans="1:7" x14ac:dyDescent="0.25">
      <c r="A33" s="35">
        <v>43891</v>
      </c>
      <c r="B33" s="36">
        <v>7026.4148999999998</v>
      </c>
      <c r="C33" s="37">
        <v>83789.866695399993</v>
      </c>
      <c r="D33" s="36">
        <v>3732.2039999999997</v>
      </c>
      <c r="E33" s="37">
        <v>24974.572140037359</v>
      </c>
      <c r="F33" s="36">
        <v>10758.618899999999</v>
      </c>
      <c r="G33" s="37">
        <v>108764.43883543735</v>
      </c>
    </row>
    <row r="34" spans="1:7" x14ac:dyDescent="0.25">
      <c r="A34" s="35">
        <v>43922</v>
      </c>
      <c r="B34" s="36">
        <v>5378.1764400000002</v>
      </c>
      <c r="C34" s="37">
        <v>80811.314803929999</v>
      </c>
      <c r="D34" s="36">
        <v>1962.8320000000003</v>
      </c>
      <c r="E34" s="37">
        <v>22757.721463181137</v>
      </c>
      <c r="F34" s="36">
        <v>7341.0084400000005</v>
      </c>
      <c r="G34" s="37">
        <v>103569.03626711114</v>
      </c>
    </row>
    <row r="35" spans="1:7" x14ac:dyDescent="0.25">
      <c r="A35" s="35">
        <v>43952</v>
      </c>
      <c r="B35" s="36">
        <v>6195.18109</v>
      </c>
      <c r="C35" s="37">
        <v>83293.215510859998</v>
      </c>
      <c r="D35" s="36">
        <v>2141.0520000000015</v>
      </c>
      <c r="E35" s="37">
        <v>26156.340599962772</v>
      </c>
      <c r="F35" s="36">
        <v>8336.2330900000015</v>
      </c>
      <c r="G35" s="37">
        <v>109449.55611082277</v>
      </c>
    </row>
    <row r="36" spans="1:7" x14ac:dyDescent="0.25">
      <c r="A36" s="35">
        <v>43983</v>
      </c>
      <c r="B36" s="36">
        <v>7286.9629100000002</v>
      </c>
      <c r="C36" s="37">
        <v>88487.120653559992</v>
      </c>
      <c r="D36" s="36">
        <v>2298.7870000000021</v>
      </c>
      <c r="E36" s="37">
        <v>25533.051404662649</v>
      </c>
      <c r="F36" s="36">
        <v>9585.7499100000023</v>
      </c>
      <c r="G36" s="37">
        <v>114020.17205822264</v>
      </c>
    </row>
    <row r="37" spans="1:7" x14ac:dyDescent="0.25">
      <c r="A37" s="35">
        <v>44013</v>
      </c>
      <c r="B37" s="36">
        <v>6688.6522299999997</v>
      </c>
      <c r="C37" s="37">
        <v>84235.7565111</v>
      </c>
      <c r="D37" s="36">
        <v>2497.6399999999994</v>
      </c>
      <c r="E37" s="37">
        <v>23629.182494987312</v>
      </c>
      <c r="F37" s="36">
        <v>9186.2922299999991</v>
      </c>
      <c r="G37" s="37">
        <v>107864.93900608731</v>
      </c>
    </row>
    <row r="38" spans="1:7" x14ac:dyDescent="0.25">
      <c r="A38" s="35">
        <v>44044</v>
      </c>
      <c r="B38" s="36">
        <v>7212.5765600000004</v>
      </c>
      <c r="C38" s="37">
        <v>88489.281673649995</v>
      </c>
      <c r="D38" s="36">
        <v>2981.9870000000001</v>
      </c>
      <c r="E38" s="37">
        <v>28796.112886165196</v>
      </c>
      <c r="F38" s="36">
        <v>10194.563560000001</v>
      </c>
      <c r="G38" s="37">
        <v>117285.39455981519</v>
      </c>
    </row>
    <row r="39" spans="1:7" x14ac:dyDescent="0.25">
      <c r="A39" s="35">
        <v>44075</v>
      </c>
      <c r="B39" s="36">
        <v>6000.9780000000001</v>
      </c>
      <c r="C39" s="37">
        <v>80996.394027000002</v>
      </c>
      <c r="D39" s="36">
        <v>2621.2290000000003</v>
      </c>
      <c r="E39" s="37">
        <v>28235.481160997704</v>
      </c>
      <c r="F39" s="36">
        <v>8622.2070000000003</v>
      </c>
      <c r="G39" s="37">
        <v>109231.87518799771</v>
      </c>
    </row>
    <row r="40" spans="1:7" x14ac:dyDescent="0.25">
      <c r="A40" s="35">
        <v>44105</v>
      </c>
      <c r="B40" s="36">
        <v>5623.9889999999996</v>
      </c>
      <c r="C40" s="37">
        <v>87235.158746999994</v>
      </c>
      <c r="D40" s="36">
        <v>2177.4109999999991</v>
      </c>
      <c r="E40" s="37">
        <v>26455.244419209586</v>
      </c>
      <c r="F40" s="36">
        <v>7801.3999999999987</v>
      </c>
      <c r="G40" s="37">
        <v>113690.40316620958</v>
      </c>
    </row>
    <row r="41" spans="1:7" x14ac:dyDescent="0.25">
      <c r="A41" s="35">
        <v>44136</v>
      </c>
      <c r="B41" s="36">
        <v>5551.326</v>
      </c>
      <c r="C41" s="37">
        <v>77057.749045000004</v>
      </c>
      <c r="D41" s="36">
        <v>2321.4740000000002</v>
      </c>
      <c r="E41" s="37">
        <v>23976.947035690755</v>
      </c>
      <c r="F41" s="36">
        <v>7872.8</v>
      </c>
      <c r="G41" s="37">
        <v>101034.69608069076</v>
      </c>
    </row>
    <row r="42" spans="1:7" ht="15.75" thickBot="1" x14ac:dyDescent="0.3">
      <c r="A42" s="35">
        <v>44166</v>
      </c>
      <c r="B42" s="36">
        <v>5944.2150000000001</v>
      </c>
      <c r="C42" s="37">
        <v>80587.782122000004</v>
      </c>
      <c r="D42" s="36">
        <v>3074.5790000000015</v>
      </c>
      <c r="E42" s="37">
        <v>22760.664909724306</v>
      </c>
      <c r="F42" s="36">
        <v>9018.7940000000017</v>
      </c>
      <c r="G42" s="37">
        <v>103348.44703172431</v>
      </c>
    </row>
    <row r="43" spans="1:7" x14ac:dyDescent="0.25">
      <c r="A43" s="40">
        <v>44197</v>
      </c>
      <c r="B43" s="38">
        <v>5684.8860000000004</v>
      </c>
      <c r="C43" s="39">
        <v>79334.422445000018</v>
      </c>
      <c r="D43" s="38">
        <v>2268.2330000000011</v>
      </c>
      <c r="E43" s="39">
        <v>19555.246449283208</v>
      </c>
      <c r="F43" s="38">
        <v>7953.1190000000015</v>
      </c>
      <c r="G43" s="39">
        <v>98889.668894283226</v>
      </c>
    </row>
    <row r="44" spans="1:7" x14ac:dyDescent="0.25">
      <c r="A44" s="52">
        <v>44228</v>
      </c>
      <c r="B44" s="36">
        <v>5078.6189999999997</v>
      </c>
      <c r="C44" s="37">
        <v>64222.578000000001</v>
      </c>
      <c r="D44" s="36">
        <v>3445.5940000000001</v>
      </c>
      <c r="E44" s="37">
        <v>24348.690867412959</v>
      </c>
      <c r="F44" s="36">
        <v>8524.2129999999997</v>
      </c>
      <c r="G44" s="37">
        <v>88571.26886741296</v>
      </c>
    </row>
    <row r="45" spans="1:7" x14ac:dyDescent="0.25">
      <c r="A45" s="52">
        <v>44256</v>
      </c>
      <c r="B45" s="36">
        <v>6322</v>
      </c>
      <c r="C45" s="37">
        <v>68165</v>
      </c>
      <c r="D45" s="36">
        <v>3324</v>
      </c>
      <c r="E45" s="37">
        <v>28682</v>
      </c>
      <c r="F45" s="36">
        <v>9646</v>
      </c>
      <c r="G45" s="37">
        <v>96847</v>
      </c>
    </row>
    <row r="46" spans="1:7" x14ac:dyDescent="0.25">
      <c r="A46" s="52">
        <v>44287</v>
      </c>
      <c r="B46" s="36">
        <v>6136.6050000000005</v>
      </c>
      <c r="C46" s="37">
        <v>76769.08724600001</v>
      </c>
      <c r="D46" s="36">
        <v>3866.5420000000004</v>
      </c>
      <c r="E46" s="37">
        <v>32051.907635995391</v>
      </c>
      <c r="F46" s="36">
        <v>10003.147000000001</v>
      </c>
      <c r="G46" s="37">
        <v>108820.9948819954</v>
      </c>
    </row>
    <row r="47" spans="1:7" x14ac:dyDescent="0.25">
      <c r="A47" s="52">
        <v>44317</v>
      </c>
      <c r="B47" s="36">
        <v>7040.5588063868372</v>
      </c>
      <c r="C47" s="37">
        <v>81292.165003025162</v>
      </c>
      <c r="D47" s="36">
        <v>4279.4100000000008</v>
      </c>
      <c r="E47" s="37">
        <v>36683.889344141862</v>
      </c>
      <c r="F47" s="36">
        <v>11319.968806386838</v>
      </c>
      <c r="G47" s="37">
        <v>117976.05434716702</v>
      </c>
    </row>
    <row r="48" spans="1:7" x14ac:dyDescent="0.25">
      <c r="A48" s="35">
        <v>44348</v>
      </c>
      <c r="B48" s="53">
        <v>6355.4398956407258</v>
      </c>
      <c r="C48" s="54">
        <v>79837.039480198684</v>
      </c>
      <c r="D48" s="53">
        <v>4187.759</v>
      </c>
      <c r="E48" s="54">
        <v>30276.702592260393</v>
      </c>
      <c r="F48" s="53">
        <v>10543.198895640726</v>
      </c>
      <c r="G48" s="54">
        <v>110113.74207245908</v>
      </c>
    </row>
    <row r="49" spans="1:11" x14ac:dyDescent="0.25">
      <c r="A49" s="35">
        <v>44378</v>
      </c>
      <c r="B49" s="53">
        <v>6077.4403376254595</v>
      </c>
      <c r="C49" s="54">
        <v>79032.118212525616</v>
      </c>
      <c r="D49" s="53">
        <v>4973.0910000000003</v>
      </c>
      <c r="E49" s="54">
        <v>37453.757550171329</v>
      </c>
      <c r="F49" s="53">
        <v>11050.53133762546</v>
      </c>
      <c r="G49" s="54">
        <v>116485.87576269695</v>
      </c>
    </row>
    <row r="50" spans="1:11" x14ac:dyDescent="0.25">
      <c r="A50" s="35">
        <v>44409</v>
      </c>
      <c r="B50" s="53">
        <v>5971.2905063904946</v>
      </c>
      <c r="C50" s="54">
        <v>76496.048615640815</v>
      </c>
      <c r="D50" s="53">
        <v>4875.9650000000001</v>
      </c>
      <c r="E50" s="54">
        <v>36876.111253584881</v>
      </c>
      <c r="F50" s="53">
        <v>10847.255506390495</v>
      </c>
      <c r="G50" s="54">
        <v>113372.1598692257</v>
      </c>
    </row>
    <row r="51" spans="1:11" x14ac:dyDescent="0.25">
      <c r="A51" s="35">
        <v>44440</v>
      </c>
      <c r="B51" s="53">
        <v>5879.430652436241</v>
      </c>
      <c r="C51" s="54">
        <v>74809.647579270299</v>
      </c>
      <c r="D51" s="53">
        <v>4557.9690000000001</v>
      </c>
      <c r="E51" s="54">
        <v>32982.048148527814</v>
      </c>
      <c r="F51" s="53">
        <v>10437.399652436241</v>
      </c>
      <c r="G51" s="54">
        <v>107791.69572779811</v>
      </c>
    </row>
    <row r="52" spans="1:11" x14ac:dyDescent="0.25">
      <c r="A52" s="35">
        <v>44470</v>
      </c>
      <c r="B52" s="53">
        <v>5244.4216620215866</v>
      </c>
      <c r="C52" s="54">
        <v>75217.24824674493</v>
      </c>
      <c r="D52" s="53">
        <v>5080.49</v>
      </c>
      <c r="E52" s="54">
        <v>31632.985139056342</v>
      </c>
      <c r="F52" s="53">
        <v>10324.911662021586</v>
      </c>
      <c r="G52" s="54">
        <v>106850.23338580127</v>
      </c>
    </row>
    <row r="53" spans="1:11" x14ac:dyDescent="0.25">
      <c r="A53" s="35">
        <v>44501</v>
      </c>
      <c r="B53" s="53">
        <v>5604.8410889995075</v>
      </c>
      <c r="C53" s="54">
        <v>70410.982792941722</v>
      </c>
      <c r="D53" s="53">
        <v>4503.0690000000004</v>
      </c>
      <c r="E53" s="54">
        <v>31414.563590921141</v>
      </c>
      <c r="F53" s="53">
        <v>10107.910088999508</v>
      </c>
      <c r="G53" s="54">
        <v>101825.54638386286</v>
      </c>
    </row>
    <row r="54" spans="1:11" x14ac:dyDescent="0.25">
      <c r="A54" s="35">
        <v>44501</v>
      </c>
      <c r="B54" s="53">
        <v>5604.8410889995075</v>
      </c>
      <c r="C54" s="54">
        <v>70410.982792941722</v>
      </c>
      <c r="D54" s="53">
        <v>4503.0690000000004</v>
      </c>
      <c r="E54" s="54">
        <v>31414.563590921141</v>
      </c>
      <c r="F54" s="53">
        <v>10107.910088999508</v>
      </c>
      <c r="G54" s="54">
        <v>101825.54638386286</v>
      </c>
    </row>
    <row r="55" spans="1:11" ht="15.75" thickBot="1" x14ac:dyDescent="0.3">
      <c r="A55" s="55">
        <v>44531</v>
      </c>
      <c r="B55" s="56">
        <v>5431.6313643814356</v>
      </c>
      <c r="C55" s="57">
        <v>63696.556851500209</v>
      </c>
      <c r="D55" s="56">
        <v>4857.8040000000001</v>
      </c>
      <c r="E55" s="57">
        <v>36060.66686222014</v>
      </c>
      <c r="F55" s="56">
        <v>10289.435364381436</v>
      </c>
      <c r="G55" s="57">
        <v>99757.223713720348</v>
      </c>
    </row>
    <row r="56" spans="1:11" x14ac:dyDescent="0.25">
      <c r="A56" s="58">
        <v>44562</v>
      </c>
      <c r="B56" s="53">
        <v>5466.4313090538499</v>
      </c>
      <c r="C56" s="54">
        <v>68506.328328248012</v>
      </c>
      <c r="D56" s="53">
        <v>4625.0430000000006</v>
      </c>
      <c r="E56" s="54">
        <v>36383.734070307051</v>
      </c>
      <c r="F56" s="53">
        <v>10091.47430905385</v>
      </c>
      <c r="G56" s="54">
        <v>104890.06239855506</v>
      </c>
      <c r="H56" s="59"/>
      <c r="I56" s="59"/>
      <c r="J56" s="59"/>
      <c r="K56" s="59"/>
    </row>
    <row r="57" spans="1:11" x14ac:dyDescent="0.25">
      <c r="A57" s="58">
        <v>44593</v>
      </c>
      <c r="B57" s="53">
        <v>4895.5422166965291</v>
      </c>
      <c r="C57" s="54">
        <v>59577.129892597055</v>
      </c>
      <c r="D57" s="53">
        <v>4337.7710000000006</v>
      </c>
      <c r="E57" s="54">
        <v>31980.540870535893</v>
      </c>
      <c r="F57" s="53">
        <v>9233.3132166965297</v>
      </c>
      <c r="G57" s="54">
        <v>91557.670763132948</v>
      </c>
      <c r="H57" s="59"/>
      <c r="I57" s="59"/>
      <c r="J57" s="59"/>
      <c r="K57" s="59"/>
    </row>
    <row r="58" spans="1:11" x14ac:dyDescent="0.25">
      <c r="A58" s="58">
        <v>44621</v>
      </c>
      <c r="B58" s="53">
        <v>6133.3402487515523</v>
      </c>
      <c r="C58" s="54">
        <v>69513.564919940021</v>
      </c>
      <c r="D58" s="53">
        <v>6202.362000000001</v>
      </c>
      <c r="E58" s="54">
        <v>43141.264594555178</v>
      </c>
      <c r="F58" s="53">
        <v>12335.702248751553</v>
      </c>
      <c r="G58" s="54">
        <v>112654.8295144952</v>
      </c>
      <c r="H58" s="59"/>
      <c r="I58" s="59"/>
      <c r="J58" s="59"/>
      <c r="K58" s="59"/>
    </row>
    <row r="59" spans="1:11" x14ac:dyDescent="0.25">
      <c r="A59" s="58">
        <v>44652</v>
      </c>
      <c r="B59" s="53">
        <v>5928.3505746596475</v>
      </c>
      <c r="C59" s="54">
        <v>61728.673973018689</v>
      </c>
      <c r="D59" s="53">
        <v>6212.375</v>
      </c>
      <c r="E59" s="54">
        <v>44550.878726538351</v>
      </c>
      <c r="F59" s="53">
        <v>12140.725574659647</v>
      </c>
      <c r="G59" s="54">
        <v>106279.55269955704</v>
      </c>
      <c r="H59" s="59"/>
      <c r="I59" s="59"/>
      <c r="J59" s="59"/>
      <c r="K59" s="59"/>
    </row>
    <row r="60" spans="1:11" x14ac:dyDescent="0.25">
      <c r="A60" s="58">
        <v>44682</v>
      </c>
      <c r="B60" s="53">
        <v>6617.859478426215</v>
      </c>
      <c r="C60" s="54">
        <v>71867.730326383171</v>
      </c>
      <c r="D60" s="53">
        <v>7064.0360000000001</v>
      </c>
      <c r="E60" s="54">
        <v>51552.09764281461</v>
      </c>
      <c r="F60" s="53">
        <v>13681.895478426215</v>
      </c>
      <c r="G60" s="54">
        <v>123419.82796919778</v>
      </c>
      <c r="H60" s="59"/>
      <c r="I60" s="59"/>
      <c r="J60" s="59"/>
      <c r="K60" s="59"/>
    </row>
    <row r="61" spans="1:11" x14ac:dyDescent="0.25">
      <c r="A61" s="58">
        <v>44713</v>
      </c>
      <c r="B61" s="53">
        <v>6761.0792507245842</v>
      </c>
      <c r="C61" s="54">
        <v>70665.742460173889</v>
      </c>
      <c r="D61" s="53">
        <v>7137.9880000000012</v>
      </c>
      <c r="E61" s="54">
        <v>49634.849881518749</v>
      </c>
      <c r="F61" s="53">
        <v>13899.067250724585</v>
      </c>
      <c r="G61" s="54">
        <v>120300.59234169264</v>
      </c>
      <c r="H61" s="59"/>
      <c r="I61" s="59"/>
      <c r="J61" s="59"/>
      <c r="K61" s="59"/>
    </row>
    <row r="62" spans="1:11" x14ac:dyDescent="0.25">
      <c r="A62" s="58">
        <v>44743</v>
      </c>
      <c r="B62" s="53">
        <v>6752.9592636343541</v>
      </c>
      <c r="C62" s="54">
        <v>73175.598885510975</v>
      </c>
      <c r="D62" s="53">
        <v>7896.7410000000009</v>
      </c>
      <c r="E62" s="54">
        <v>51393.268783381383</v>
      </c>
      <c r="F62" s="53">
        <v>14649.700263634355</v>
      </c>
      <c r="G62" s="54">
        <v>124568.86766889236</v>
      </c>
      <c r="H62" s="59"/>
      <c r="I62" s="59"/>
      <c r="J62" s="59"/>
      <c r="K62" s="59"/>
    </row>
    <row r="63" spans="1:11" x14ac:dyDescent="0.25">
      <c r="A63" s="58">
        <v>44774</v>
      </c>
      <c r="B63" s="53">
        <v>6532.2196145829521</v>
      </c>
      <c r="C63" s="54">
        <v>77011.283987512827</v>
      </c>
      <c r="D63" s="53">
        <v>5143.8020000000006</v>
      </c>
      <c r="E63" s="54">
        <v>50528.037224881438</v>
      </c>
      <c r="F63" s="53">
        <v>11676.021614582953</v>
      </c>
      <c r="G63" s="54">
        <v>127539.32121239426</v>
      </c>
      <c r="H63" s="59"/>
      <c r="I63" s="59"/>
      <c r="J63" s="59"/>
      <c r="K63" s="59"/>
    </row>
    <row r="64" spans="1:11" x14ac:dyDescent="0.25">
      <c r="A64" s="58">
        <v>44805</v>
      </c>
      <c r="B64" s="53">
        <v>6327.4599401253763</v>
      </c>
      <c r="C64" s="54">
        <v>71371.367078016614</v>
      </c>
      <c r="D64" s="53">
        <v>5399.3070000000007</v>
      </c>
      <c r="E64" s="54">
        <v>44347.40163807846</v>
      </c>
      <c r="F64" s="53">
        <v>11726.766940125377</v>
      </c>
      <c r="G64" s="54">
        <v>115718.76871609507</v>
      </c>
      <c r="H64" s="59"/>
      <c r="I64" s="59"/>
      <c r="J64" s="59"/>
      <c r="K64" s="59"/>
    </row>
    <row r="65" spans="1:11" x14ac:dyDescent="0.25">
      <c r="A65" s="58">
        <v>44835</v>
      </c>
      <c r="B65" s="53">
        <v>6716.5193215693316</v>
      </c>
      <c r="C65" s="54">
        <v>71450.907598556296</v>
      </c>
      <c r="D65" s="53">
        <v>7124.7659999999987</v>
      </c>
      <c r="E65" s="54">
        <v>46171.680125380895</v>
      </c>
      <c r="F65" s="53">
        <v>13841.28532156933</v>
      </c>
      <c r="G65" s="54">
        <v>117622.58772393719</v>
      </c>
      <c r="H65" s="59"/>
      <c r="I65" s="59"/>
      <c r="J65" s="59"/>
      <c r="K65" s="59"/>
    </row>
    <row r="66" spans="1:11" x14ac:dyDescent="0.25">
      <c r="A66" s="58">
        <v>44866</v>
      </c>
      <c r="B66" s="53">
        <v>4310.4331469472045</v>
      </c>
      <c r="C66" s="54">
        <v>59393.278689413492</v>
      </c>
      <c r="D66" s="53">
        <v>5039.5269999999991</v>
      </c>
      <c r="E66" s="54">
        <v>40172.452881247489</v>
      </c>
      <c r="F66" s="53">
        <v>9349.9601469472036</v>
      </c>
      <c r="G66" s="54">
        <v>99565.731570660981</v>
      </c>
      <c r="H66" s="59"/>
      <c r="I66" s="59"/>
      <c r="J66" s="59"/>
      <c r="K66" s="59"/>
    </row>
    <row r="67" spans="1:11" ht="15.75" thickBot="1" x14ac:dyDescent="0.3">
      <c r="A67" s="55">
        <v>44896</v>
      </c>
      <c r="B67" s="56">
        <v>3947.8337234352061</v>
      </c>
      <c r="C67" s="57">
        <v>64276.330645733186</v>
      </c>
      <c r="D67" s="56">
        <v>6270.7040000000015</v>
      </c>
      <c r="E67" s="57">
        <v>43922.975324212319</v>
      </c>
      <c r="F67" s="56">
        <v>10218.537723435207</v>
      </c>
      <c r="G67" s="57">
        <v>108199.3059699455</v>
      </c>
      <c r="H67" s="59"/>
      <c r="I67" s="59"/>
      <c r="J67" s="59"/>
      <c r="K67" s="59"/>
    </row>
    <row r="68" spans="1:11" x14ac:dyDescent="0.25">
      <c r="A68" s="58">
        <v>44927</v>
      </c>
      <c r="B68" s="53">
        <v>3686.7341385510845</v>
      </c>
      <c r="C68" s="54">
        <v>60864.718319004911</v>
      </c>
      <c r="D68" s="53">
        <v>6535.5640000000003</v>
      </c>
      <c r="E68" s="54">
        <v>43761.648120989848</v>
      </c>
      <c r="F68" s="53">
        <v>10222.298138551085</v>
      </c>
      <c r="G68" s="54">
        <v>104626.36643999476</v>
      </c>
      <c r="H68" s="59"/>
      <c r="I68" s="59"/>
      <c r="J68" s="59"/>
      <c r="K68" s="59"/>
    </row>
    <row r="69" spans="1:11" x14ac:dyDescent="0.25">
      <c r="A69" s="58">
        <v>44958</v>
      </c>
      <c r="B69" s="53">
        <v>5001.3820484243552</v>
      </c>
      <c r="C69" s="54">
        <v>58780.024676074812</v>
      </c>
      <c r="D69" s="53">
        <v>4470.5120000000006</v>
      </c>
      <c r="E69" s="54">
        <v>37760.040507672398</v>
      </c>
      <c r="F69" s="53">
        <v>9471.8940484243558</v>
      </c>
      <c r="G69" s="54">
        <v>96540.065183747211</v>
      </c>
      <c r="H69" s="59"/>
      <c r="I69" s="59"/>
      <c r="J69" s="59"/>
      <c r="K69" s="59"/>
    </row>
    <row r="70" spans="1:11" x14ac:dyDescent="0.25">
      <c r="A70" s="58">
        <v>44986</v>
      </c>
      <c r="B70" s="53">
        <v>5701.2509357198378</v>
      </c>
      <c r="C70" s="54">
        <v>65910.281338851157</v>
      </c>
      <c r="D70" s="53">
        <v>4470.8469999999998</v>
      </c>
      <c r="E70" s="54">
        <v>41554.147586900304</v>
      </c>
      <c r="F70" s="53">
        <v>10172.097935719838</v>
      </c>
      <c r="G70" s="54">
        <v>107464.42892575146</v>
      </c>
      <c r="H70" s="59"/>
      <c r="I70" s="59"/>
      <c r="J70" s="59"/>
      <c r="K70" s="59"/>
    </row>
    <row r="71" spans="1:11" x14ac:dyDescent="0.25">
      <c r="A71" s="58">
        <v>45017</v>
      </c>
      <c r="B71" s="53">
        <v>6206.1801329451919</v>
      </c>
      <c r="C71" s="54">
        <v>70062.448512017203</v>
      </c>
      <c r="D71" s="53">
        <v>4190.5010000000002</v>
      </c>
      <c r="E71" s="54">
        <v>42049.290187983774</v>
      </c>
      <c r="F71" s="53">
        <v>10396.681132945192</v>
      </c>
      <c r="G71" s="54">
        <v>112111.73870000098</v>
      </c>
      <c r="H71" s="59"/>
      <c r="I71" s="59"/>
      <c r="J71" s="59"/>
      <c r="K71" s="59"/>
    </row>
    <row r="72" spans="1:11" x14ac:dyDescent="0.25">
      <c r="A72" s="58">
        <v>45047</v>
      </c>
      <c r="B72" s="53">
        <v>6706.2293379291259</v>
      </c>
      <c r="C72" s="54">
        <v>74757.449237666951</v>
      </c>
      <c r="D72" s="53">
        <v>4470.2810000000009</v>
      </c>
      <c r="E72" s="54">
        <v>44552.39121602058</v>
      </c>
      <c r="F72" s="53">
        <v>11176.510337929127</v>
      </c>
      <c r="G72" s="54">
        <v>119309.84045368753</v>
      </c>
      <c r="H72" s="59"/>
      <c r="I72" s="59"/>
      <c r="J72" s="59"/>
      <c r="K72" s="59"/>
    </row>
    <row r="73" spans="1:11" x14ac:dyDescent="0.25">
      <c r="A73" s="58">
        <v>45078</v>
      </c>
      <c r="B73" s="53">
        <v>6487.4296857933714</v>
      </c>
      <c r="C73" s="54">
        <v>69555.305193102293</v>
      </c>
      <c r="D73" s="53">
        <v>5188.0839999999989</v>
      </c>
      <c r="E73" s="54">
        <v>51321.694599125112</v>
      </c>
      <c r="F73" s="53">
        <v>11675.51368579337</v>
      </c>
      <c r="G73" s="54">
        <v>120876.99979222741</v>
      </c>
      <c r="H73" s="59"/>
      <c r="I73" s="59"/>
      <c r="J73" s="59"/>
      <c r="K73" s="59"/>
    </row>
    <row r="74" spans="1:11" x14ac:dyDescent="0.25">
      <c r="A74" s="58">
        <v>45108</v>
      </c>
      <c r="B74" s="53">
        <v>6257.3800515436869</v>
      </c>
      <c r="C74" s="54">
        <v>71681.649108605634</v>
      </c>
      <c r="D74" s="53">
        <v>5505.6370000000006</v>
      </c>
      <c r="E74" s="54">
        <v>54522.61346386798</v>
      </c>
      <c r="F74" s="53">
        <v>11763.017051543688</v>
      </c>
      <c r="G74" s="54">
        <v>126204.26257247361</v>
      </c>
      <c r="H74" s="59"/>
      <c r="I74" s="59"/>
      <c r="J74" s="59"/>
      <c r="K74" s="59"/>
    </row>
    <row r="75" spans="1:11" x14ac:dyDescent="0.25">
      <c r="A75" s="58">
        <v>45139</v>
      </c>
      <c r="B75" s="53">
        <v>6705.7293387240616</v>
      </c>
      <c r="C75" s="54">
        <v>75762.00581182004</v>
      </c>
      <c r="D75" s="53">
        <v>5697.7689999999993</v>
      </c>
      <c r="E75" s="54">
        <v>53923.495911701655</v>
      </c>
      <c r="F75" s="53">
        <v>12403.498338724061</v>
      </c>
      <c r="G75" s="54">
        <v>129685.50172352169</v>
      </c>
      <c r="H75" s="59"/>
      <c r="I75" s="59"/>
      <c r="J75" s="59"/>
      <c r="K75" s="59"/>
    </row>
    <row r="76" spans="1:11" x14ac:dyDescent="0.25">
      <c r="A76" s="58">
        <v>45170</v>
      </c>
      <c r="B76" s="53">
        <v>6540</v>
      </c>
      <c r="C76" s="54">
        <v>74720.569000000003</v>
      </c>
      <c r="D76" s="53">
        <v>7461.7989999999991</v>
      </c>
      <c r="E76" s="54">
        <v>52278.32535253471</v>
      </c>
      <c r="F76" s="53">
        <v>14001.798999999999</v>
      </c>
      <c r="G76" s="54">
        <v>126998.89435253471</v>
      </c>
      <c r="H76" s="59"/>
      <c r="I76" s="59"/>
      <c r="J76" s="59"/>
      <c r="K76" s="59"/>
    </row>
    <row r="77" spans="1:11" x14ac:dyDescent="0.25">
      <c r="A77" s="58">
        <v>45200</v>
      </c>
      <c r="B77" s="53">
        <v>5386.0214368955494</v>
      </c>
      <c r="C77" s="54">
        <v>72907.167128804082</v>
      </c>
      <c r="D77" s="53">
        <v>5682.9660000000003</v>
      </c>
      <c r="E77" s="54">
        <v>45835.730913136664</v>
      </c>
      <c r="F77" s="53">
        <v>11068.98743689555</v>
      </c>
      <c r="G77" s="54">
        <v>118742.89804194075</v>
      </c>
      <c r="H77" s="59"/>
      <c r="I77" s="59"/>
      <c r="J77" s="59"/>
      <c r="K77" s="59"/>
    </row>
    <row r="78" spans="1:11" x14ac:dyDescent="0.25">
      <c r="A78" s="58">
        <v>45231</v>
      </c>
      <c r="B78" s="53">
        <v>5331.341523829813</v>
      </c>
      <c r="C78" s="54">
        <v>62770.010787873936</v>
      </c>
      <c r="D78" s="53">
        <v>5788.130000000001</v>
      </c>
      <c r="E78" s="54">
        <v>46999.402755839677</v>
      </c>
      <c r="F78" s="53">
        <v>11119.471523829814</v>
      </c>
      <c r="G78" s="54">
        <v>109769.41354371361</v>
      </c>
      <c r="H78" s="59"/>
      <c r="I78" s="59"/>
      <c r="J78" s="59"/>
      <c r="K78" s="59"/>
    </row>
    <row r="79" spans="1:11" ht="15.75" thickBot="1" x14ac:dyDescent="0.3">
      <c r="A79" s="55">
        <v>45261</v>
      </c>
      <c r="B79" s="56">
        <v>5772</v>
      </c>
      <c r="C79" s="57">
        <v>59050.036</v>
      </c>
      <c r="D79" s="56">
        <v>6073.2820000000011</v>
      </c>
      <c r="E79" s="57">
        <v>46653.469816481163</v>
      </c>
      <c r="F79" s="56">
        <v>11845.282000000001</v>
      </c>
      <c r="G79" s="57">
        <v>105703.50581648116</v>
      </c>
      <c r="H79" s="59"/>
      <c r="I79" s="59"/>
      <c r="J79" s="59"/>
      <c r="K79" s="59"/>
    </row>
    <row r="80" spans="1:11" x14ac:dyDescent="0.25">
      <c r="A80" s="58">
        <v>45292</v>
      </c>
      <c r="B80" s="53">
        <v>5886.1873411120523</v>
      </c>
      <c r="C80" s="54">
        <v>50655.167004297931</v>
      </c>
      <c r="D80" s="53">
        <v>4799.2000000000007</v>
      </c>
      <c r="E80" s="54">
        <v>48729.325857252399</v>
      </c>
      <c r="F80" s="53">
        <v>10685.387341112053</v>
      </c>
      <c r="G80" s="54">
        <v>99384.49286155033</v>
      </c>
      <c r="H80" s="59"/>
      <c r="I80" s="59"/>
      <c r="J80" s="59"/>
      <c r="K80" s="59"/>
    </row>
    <row r="81" spans="1:11" x14ac:dyDescent="0.25">
      <c r="A81" s="58">
        <v>45323</v>
      </c>
      <c r="B81" s="53">
        <v>5579.0238496870334</v>
      </c>
      <c r="C81" s="54">
        <v>47204.815224045757</v>
      </c>
      <c r="D81" s="53">
        <v>4672.732</v>
      </c>
      <c r="E81" s="54">
        <v>47490.623142729368</v>
      </c>
      <c r="F81" s="53">
        <v>10251.755849687033</v>
      </c>
      <c r="G81" s="54">
        <v>94695.438366775124</v>
      </c>
      <c r="H81" s="59"/>
      <c r="I81" s="59"/>
      <c r="J81" s="59"/>
      <c r="K81" s="59"/>
    </row>
    <row r="82" spans="1:11" x14ac:dyDescent="0.25">
      <c r="A82" s="58">
        <v>45352</v>
      </c>
      <c r="B82" s="53">
        <v>6131.2502520743865</v>
      </c>
      <c r="C82" s="54">
        <v>56455.249461970889</v>
      </c>
      <c r="D82" s="53">
        <v>4445.6600000000008</v>
      </c>
      <c r="E82" s="54">
        <v>50367.044999999998</v>
      </c>
      <c r="F82" s="53">
        <v>10576.910252074387</v>
      </c>
      <c r="G82" s="54">
        <v>106822.29446197089</v>
      </c>
      <c r="H82" s="59"/>
      <c r="I82" s="59"/>
      <c r="J82" s="59"/>
      <c r="K82" s="59"/>
    </row>
    <row r="83" spans="1:11" x14ac:dyDescent="0.25">
      <c r="A83" s="58">
        <v>45383</v>
      </c>
      <c r="B83" s="53">
        <v>5932.4526496030876</v>
      </c>
      <c r="C83" s="54">
        <v>61323.937424287811</v>
      </c>
      <c r="D83" s="53">
        <v>4403.71</v>
      </c>
      <c r="E83" s="54">
        <v>51314.815999999992</v>
      </c>
      <c r="F83" s="53">
        <v>10336.162649603088</v>
      </c>
      <c r="G83" s="54">
        <v>112638.7534242878</v>
      </c>
      <c r="H83" s="59"/>
      <c r="I83" s="59"/>
      <c r="J83" s="59"/>
      <c r="K83" s="59"/>
    </row>
    <row r="84" spans="1:11" x14ac:dyDescent="0.25">
      <c r="A84" s="58">
        <v>45413</v>
      </c>
      <c r="B84" s="53">
        <v>6180</v>
      </c>
      <c r="C84" s="54">
        <v>64402.864000000001</v>
      </c>
      <c r="D84" s="53">
        <v>5673.01</v>
      </c>
      <c r="E84" s="54">
        <v>57223.302000000011</v>
      </c>
      <c r="F84" s="53">
        <v>11853.01</v>
      </c>
      <c r="G84" s="54">
        <v>121626.16600000001</v>
      </c>
      <c r="H84" s="59"/>
      <c r="I84" s="59"/>
      <c r="J84" s="59"/>
      <c r="K84" s="59"/>
    </row>
    <row r="85" spans="1:11" x14ac:dyDescent="0.25">
      <c r="A85" s="58">
        <v>45444</v>
      </c>
      <c r="B85" s="53">
        <v>5658</v>
      </c>
      <c r="C85" s="54">
        <v>61568.633000000002</v>
      </c>
      <c r="D85" s="53">
        <v>6229.2900000000009</v>
      </c>
      <c r="E85" s="54">
        <v>53247.277000000002</v>
      </c>
      <c r="F85" s="53">
        <v>11887.29</v>
      </c>
      <c r="G85" s="54">
        <v>114815.91</v>
      </c>
      <c r="H85" s="59"/>
      <c r="I85" s="59"/>
      <c r="J85" s="59"/>
      <c r="K85" s="59"/>
    </row>
  </sheetData>
  <mergeCells count="5">
    <mergeCell ref="A1:G1"/>
    <mergeCell ref="B4:C4"/>
    <mergeCell ref="D4:E4"/>
    <mergeCell ref="F4:G4"/>
    <mergeCell ref="A2:G2"/>
  </mergeCells>
  <pageMargins left="0.7" right="0.7" top="0.75" bottom="0.75" header="0.3" footer="0.3"/>
  <pageSetup orientation="portrait" r:id="rId1"/>
  <customProperties>
    <customPr name="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E50"/>
  <sheetViews>
    <sheetView topLeftCell="A4" zoomScale="130" zoomScaleNormal="130" workbookViewId="0">
      <pane ySplit="8" topLeftCell="A27" activePane="bottomLeft" state="frozen"/>
      <selection activeCell="A4" sqref="A4"/>
      <selection pane="bottomLeft" activeCell="B42" sqref="B39:B42"/>
    </sheetView>
  </sheetViews>
  <sheetFormatPr baseColWidth="10" defaultRowHeight="12.75" x14ac:dyDescent="0.2"/>
  <cols>
    <col min="1" max="1" width="14" style="1" customWidth="1"/>
    <col min="2" max="2" width="11.42578125" style="1"/>
    <col min="3" max="3" width="21.85546875" style="2" customWidth="1"/>
    <col min="4" max="5" width="21" style="1" customWidth="1"/>
    <col min="6" max="16384" width="11.42578125" style="1"/>
  </cols>
  <sheetData>
    <row r="5" spans="2:5" x14ac:dyDescent="0.2">
      <c r="C5" s="1"/>
    </row>
    <row r="6" spans="2:5" x14ac:dyDescent="0.2">
      <c r="B6" s="16" t="s">
        <v>28</v>
      </c>
      <c r="C6" s="16"/>
    </row>
    <row r="7" spans="2:5" x14ac:dyDescent="0.2">
      <c r="B7" s="16"/>
      <c r="D7" s="16" t="s">
        <v>23</v>
      </c>
    </row>
    <row r="8" spans="2:5" x14ac:dyDescent="0.2">
      <c r="B8" s="3"/>
      <c r="C8" s="3"/>
    </row>
    <row r="9" spans="2:5" ht="4.5" customHeight="1" thickBot="1" x14ac:dyDescent="0.25">
      <c r="B9" s="4"/>
      <c r="C9" s="5"/>
      <c r="D9" s="6"/>
      <c r="E9" s="6"/>
    </row>
    <row r="10" spans="2:5" x14ac:dyDescent="0.2">
      <c r="B10" s="23" t="s">
        <v>4</v>
      </c>
      <c r="C10" s="9" t="s">
        <v>0</v>
      </c>
      <c r="D10" s="8" t="s">
        <v>1</v>
      </c>
      <c r="E10" s="9" t="s">
        <v>3</v>
      </c>
    </row>
    <row r="11" spans="2:5" ht="16.5" thickBot="1" x14ac:dyDescent="0.25">
      <c r="B11" s="24"/>
      <c r="C11" s="13" t="s">
        <v>7</v>
      </c>
      <c r="D11" s="11" t="s">
        <v>6</v>
      </c>
      <c r="E11" s="13" t="s">
        <v>5</v>
      </c>
    </row>
    <row r="12" spans="2:5" x14ac:dyDescent="0.2">
      <c r="B12" s="19">
        <v>1990</v>
      </c>
      <c r="C12" s="14">
        <v>1019</v>
      </c>
      <c r="D12" s="12">
        <v>2120</v>
      </c>
      <c r="E12" s="14">
        <v>2183</v>
      </c>
    </row>
    <row r="13" spans="2:5" x14ac:dyDescent="0.2">
      <c r="B13" s="18">
        <v>1991</v>
      </c>
      <c r="C13" s="15">
        <v>915</v>
      </c>
      <c r="D13" s="7">
        <v>1772</v>
      </c>
      <c r="E13" s="15">
        <v>2208</v>
      </c>
    </row>
    <row r="14" spans="2:5" x14ac:dyDescent="0.2">
      <c r="B14" s="18">
        <v>1992</v>
      </c>
      <c r="C14" s="15">
        <v>748</v>
      </c>
      <c r="D14" s="7">
        <v>1999</v>
      </c>
      <c r="E14" s="15">
        <v>1626</v>
      </c>
    </row>
    <row r="15" spans="2:5" x14ac:dyDescent="0.2">
      <c r="B15" s="18">
        <v>1993</v>
      </c>
      <c r="C15" s="15">
        <v>706</v>
      </c>
      <c r="D15" s="7">
        <v>1951</v>
      </c>
      <c r="E15" s="15">
        <v>1355</v>
      </c>
    </row>
    <row r="16" spans="2:5" x14ac:dyDescent="0.2">
      <c r="B16" s="18">
        <v>1994</v>
      </c>
      <c r="C16" s="15">
        <v>714</v>
      </c>
      <c r="D16" s="7">
        <v>2185</v>
      </c>
      <c r="E16" s="15">
        <v>1182</v>
      </c>
    </row>
    <row r="17" spans="2:5" x14ac:dyDescent="0.2">
      <c r="B17" s="18">
        <v>1995</v>
      </c>
      <c r="C17" s="15">
        <v>503</v>
      </c>
      <c r="D17" s="7">
        <v>2103</v>
      </c>
      <c r="E17" s="15">
        <v>1038</v>
      </c>
    </row>
    <row r="18" spans="2:5" x14ac:dyDescent="0.2">
      <c r="B18" s="18">
        <v>1996</v>
      </c>
      <c r="C18" s="15">
        <v>438</v>
      </c>
      <c r="D18" s="7">
        <v>2112</v>
      </c>
      <c r="E18" s="15">
        <v>1444.08</v>
      </c>
    </row>
    <row r="19" spans="2:5" x14ac:dyDescent="0.2">
      <c r="B19" s="18">
        <v>1997</v>
      </c>
      <c r="C19" s="15">
        <v>327</v>
      </c>
      <c r="D19" s="7">
        <v>2227</v>
      </c>
      <c r="E19" s="15">
        <v>1413.17</v>
      </c>
    </row>
    <row r="20" spans="2:5" x14ac:dyDescent="0.2">
      <c r="B20" s="18">
        <v>1998</v>
      </c>
      <c r="C20" s="15">
        <v>294</v>
      </c>
      <c r="D20" s="7">
        <v>1992</v>
      </c>
      <c r="E20" s="15">
        <v>230.17</v>
      </c>
    </row>
    <row r="21" spans="2:5" x14ac:dyDescent="0.2">
      <c r="B21" s="18">
        <v>1999</v>
      </c>
      <c r="C21" s="15">
        <v>290</v>
      </c>
      <c r="D21" s="7">
        <v>2246</v>
      </c>
      <c r="E21" s="15">
        <v>507.35</v>
      </c>
    </row>
    <row r="22" spans="2:5" x14ac:dyDescent="0.2">
      <c r="B22" s="18">
        <v>2000</v>
      </c>
      <c r="C22" s="15">
        <v>326</v>
      </c>
      <c r="D22" s="7">
        <v>2436</v>
      </c>
      <c r="E22" s="15">
        <v>503.35</v>
      </c>
    </row>
    <row r="23" spans="2:5" x14ac:dyDescent="0.2">
      <c r="B23" s="18">
        <v>2001</v>
      </c>
      <c r="C23" s="15">
        <v>309</v>
      </c>
      <c r="D23" s="7">
        <v>2582</v>
      </c>
      <c r="E23" s="15">
        <v>568.09</v>
      </c>
    </row>
    <row r="24" spans="2:5" x14ac:dyDescent="0.2">
      <c r="B24" s="18">
        <v>2002</v>
      </c>
      <c r="C24" s="15">
        <v>257</v>
      </c>
      <c r="D24" s="7">
        <v>2539</v>
      </c>
      <c r="E24" s="15">
        <v>451.63</v>
      </c>
    </row>
    <row r="25" spans="2:5" x14ac:dyDescent="0.2">
      <c r="B25" s="18">
        <v>2003</v>
      </c>
      <c r="C25" s="15">
        <v>210</v>
      </c>
      <c r="D25" s="7">
        <v>2176</v>
      </c>
      <c r="E25" s="15">
        <v>347.28</v>
      </c>
    </row>
    <row r="26" spans="2:5" x14ac:dyDescent="0.2">
      <c r="B26" s="18">
        <v>2004</v>
      </c>
      <c r="C26" s="15">
        <v>205.345</v>
      </c>
      <c r="D26" s="7">
        <v>2104</v>
      </c>
      <c r="E26" s="15">
        <v>238.31</v>
      </c>
    </row>
    <row r="27" spans="2:5" x14ac:dyDescent="0.2">
      <c r="B27" s="18">
        <v>2005</v>
      </c>
      <c r="C27" s="15">
        <v>192</v>
      </c>
      <c r="D27" s="7">
        <v>2294</v>
      </c>
      <c r="E27" s="15">
        <v>732.36500000000001</v>
      </c>
    </row>
    <row r="28" spans="2:5" x14ac:dyDescent="0.2">
      <c r="B28" s="18">
        <v>2006</v>
      </c>
      <c r="C28" s="15">
        <v>169</v>
      </c>
      <c r="D28" s="7">
        <v>2199</v>
      </c>
      <c r="E28" s="15">
        <v>673.74400000000003</v>
      </c>
    </row>
    <row r="29" spans="2:5" x14ac:dyDescent="0.2">
      <c r="B29" s="18">
        <v>2007</v>
      </c>
      <c r="C29" s="15">
        <f>147.991+4.8</f>
        <v>152.79100000000003</v>
      </c>
      <c r="D29" s="7">
        <f>2064.26585973505+100.3</f>
        <v>2164.5658597350503</v>
      </c>
      <c r="E29" s="15">
        <v>287.99299999999999</v>
      </c>
    </row>
    <row r="30" spans="2:5" x14ac:dyDescent="0.2">
      <c r="B30" s="25">
        <v>2008</v>
      </c>
      <c r="C30" s="22">
        <v>153.52914000000001</v>
      </c>
      <c r="D30" s="7">
        <v>2108.4338788566533</v>
      </c>
      <c r="E30" s="15">
        <v>533.79200000000003</v>
      </c>
    </row>
    <row r="31" spans="2:5" x14ac:dyDescent="0.2">
      <c r="B31" s="25">
        <v>2009</v>
      </c>
      <c r="C31" s="22">
        <v>216.37542999999999</v>
      </c>
      <c r="D31" s="7">
        <v>2523.0939102044658</v>
      </c>
      <c r="E31" s="15">
        <v>636.07399999999996</v>
      </c>
    </row>
    <row r="32" spans="2:5" x14ac:dyDescent="0.2">
      <c r="B32" s="25">
        <v>2010</v>
      </c>
      <c r="C32" s="22">
        <v>251.71959770114947</v>
      </c>
      <c r="D32" s="7">
        <v>1948.1474999999998</v>
      </c>
      <c r="E32" s="15">
        <v>618.79300000000001</v>
      </c>
    </row>
    <row r="33" spans="2:5" x14ac:dyDescent="0.2">
      <c r="B33" s="25">
        <v>2011</v>
      </c>
      <c r="C33" s="22">
        <v>276.58443987233397</v>
      </c>
      <c r="D33" s="7">
        <v>1581.4708817690992</v>
      </c>
      <c r="E33" s="15">
        <v>654.10199999999998</v>
      </c>
    </row>
    <row r="34" spans="2:5" x14ac:dyDescent="0.2">
      <c r="B34" s="25">
        <v>2012</v>
      </c>
      <c r="C34" s="22">
        <v>362.553</v>
      </c>
      <c r="D34" s="7">
        <v>1231.64850021703</v>
      </c>
      <c r="E34" s="15">
        <v>711.71400000000006</v>
      </c>
    </row>
    <row r="35" spans="2:5" x14ac:dyDescent="0.2">
      <c r="B35" s="25">
        <v>2013</v>
      </c>
      <c r="C35" s="22">
        <v>400.52560099999999</v>
      </c>
      <c r="D35" s="7">
        <v>965.34941496224008</v>
      </c>
      <c r="E35" s="15">
        <v>2902.444</v>
      </c>
    </row>
    <row r="36" spans="2:5" x14ac:dyDescent="0.2">
      <c r="B36" s="25">
        <v>2014</v>
      </c>
      <c r="C36" s="22">
        <v>397.26800000000003</v>
      </c>
      <c r="D36" s="7">
        <v>790.14752804</v>
      </c>
      <c r="E36" s="15">
        <v>4168.1850000000004</v>
      </c>
    </row>
    <row r="37" spans="2:5" x14ac:dyDescent="0.2">
      <c r="B37" s="25">
        <v>2015</v>
      </c>
      <c r="C37" s="22">
        <v>287.19450599999999</v>
      </c>
      <c r="D37" s="7">
        <v>1006.4829377358</v>
      </c>
      <c r="E37" s="15">
        <v>3161.7260000000001</v>
      </c>
    </row>
    <row r="38" spans="2:5" x14ac:dyDescent="0.2">
      <c r="B38" s="25">
        <v>2016</v>
      </c>
      <c r="C38" s="22">
        <v>239.85792500000005</v>
      </c>
      <c r="D38" s="7">
        <v>1204.6427476945428</v>
      </c>
      <c r="E38" s="15">
        <v>2525.1709999999998</v>
      </c>
    </row>
    <row r="39" spans="2:5" x14ac:dyDescent="0.2">
      <c r="B39" s="25">
        <v>2017</v>
      </c>
      <c r="C39" s="15">
        <v>196.80488580000002</v>
      </c>
      <c r="D39" s="7">
        <v>1205.7182298</v>
      </c>
      <c r="E39" s="15">
        <v>2495.39</v>
      </c>
    </row>
    <row r="40" spans="2:5" x14ac:dyDescent="0.2">
      <c r="B40" s="25">
        <v>2018</v>
      </c>
      <c r="C40" s="15" t="s">
        <v>27</v>
      </c>
      <c r="D40" s="7" t="s">
        <v>27</v>
      </c>
      <c r="E40" s="15">
        <v>2294.6770000000001</v>
      </c>
    </row>
    <row r="41" spans="2:5" x14ac:dyDescent="0.2">
      <c r="B41" s="25">
        <v>2019</v>
      </c>
      <c r="C41" s="15" t="s">
        <v>27</v>
      </c>
      <c r="D41" s="7" t="s">
        <v>27</v>
      </c>
      <c r="E41" s="15">
        <v>1606.5540000000001</v>
      </c>
    </row>
    <row r="42" spans="2:5" ht="13.5" thickBot="1" x14ac:dyDescent="0.25">
      <c r="B42" s="26">
        <v>2020</v>
      </c>
      <c r="C42" s="15" t="s">
        <v>27</v>
      </c>
      <c r="D42" s="7" t="s">
        <v>27</v>
      </c>
      <c r="E42" s="15">
        <v>191.56200000000001</v>
      </c>
    </row>
    <row r="43" spans="2:5" x14ac:dyDescent="0.2">
      <c r="B43" s="21"/>
      <c r="C43" s="20"/>
      <c r="D43" s="20"/>
      <c r="E43" s="20"/>
    </row>
    <row r="44" spans="2:5" x14ac:dyDescent="0.2">
      <c r="B44" s="45" t="s">
        <v>25</v>
      </c>
      <c r="C44" s="20"/>
      <c r="D44" s="20"/>
      <c r="E44" s="20"/>
    </row>
    <row r="45" spans="2:5" x14ac:dyDescent="0.2">
      <c r="B45" s="45" t="s">
        <v>13</v>
      </c>
    </row>
    <row r="47" spans="2:5" ht="51" customHeight="1" x14ac:dyDescent="0.25">
      <c r="B47" s="64" t="s">
        <v>30</v>
      </c>
      <c r="C47" s="64"/>
      <c r="D47" s="64"/>
      <c r="E47" s="64"/>
    </row>
    <row r="48" spans="2:5" x14ac:dyDescent="0.2">
      <c r="B48" s="50"/>
      <c r="C48" s="51"/>
      <c r="D48" s="50"/>
      <c r="E48" s="50"/>
    </row>
    <row r="49" spans="2:5" x14ac:dyDescent="0.2">
      <c r="B49" s="50"/>
      <c r="C49" s="51"/>
      <c r="D49" s="50"/>
      <c r="E49" s="50"/>
    </row>
    <row r="50" spans="2:5" x14ac:dyDescent="0.2">
      <c r="B50" s="50"/>
      <c r="C50" s="51"/>
      <c r="D50" s="50"/>
      <c r="E50" s="50"/>
    </row>
  </sheetData>
  <mergeCells count="1">
    <mergeCell ref="B47:E47"/>
  </mergeCells>
  <phoneticPr fontId="0" type="noConversion"/>
  <pageMargins left="0.75" right="0.75" top="1" bottom="1" header="0" footer="0"/>
  <pageSetup orientation="portrait" r:id="rId1"/>
  <headerFooter alignWithMargins="0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H47"/>
  <sheetViews>
    <sheetView tabSelected="1" topLeftCell="A3" zoomScale="75" workbookViewId="0">
      <selection activeCell="M29" sqref="M29"/>
    </sheetView>
  </sheetViews>
  <sheetFormatPr baseColWidth="10" defaultRowHeight="12.75" x14ac:dyDescent="0.2"/>
  <cols>
    <col min="1" max="2" width="11.42578125" style="1"/>
    <col min="3" max="3" width="17" style="1" customWidth="1"/>
    <col min="4" max="4" width="16.28515625" style="1" customWidth="1"/>
    <col min="5" max="5" width="19.85546875" style="1" customWidth="1"/>
    <col min="6" max="6" width="17" style="1" customWidth="1"/>
    <col min="7" max="7" width="20.42578125" style="1" customWidth="1"/>
    <col min="8" max="8" width="21.85546875" style="1" customWidth="1"/>
    <col min="9" max="16384" width="11.42578125" style="1"/>
  </cols>
  <sheetData>
    <row r="6" spans="2:8" x14ac:dyDescent="0.2">
      <c r="B6" s="16"/>
      <c r="C6" s="16" t="s">
        <v>29</v>
      </c>
      <c r="D6" s="16"/>
    </row>
    <row r="7" spans="2:8" x14ac:dyDescent="0.2">
      <c r="B7" s="16"/>
      <c r="C7" s="16"/>
      <c r="E7" s="16" t="s">
        <v>26</v>
      </c>
    </row>
    <row r="8" spans="2:8" x14ac:dyDescent="0.2">
      <c r="B8" s="3"/>
      <c r="C8" s="3"/>
    </row>
    <row r="9" spans="2:8" ht="3.75" customHeight="1" thickBot="1" x14ac:dyDescent="0.25">
      <c r="B9" s="4"/>
      <c r="C9" s="5"/>
      <c r="D9" s="6"/>
      <c r="E9" s="6"/>
      <c r="F9" s="6"/>
      <c r="G9" s="6"/>
      <c r="H9" s="6"/>
    </row>
    <row r="10" spans="2:8" x14ac:dyDescent="0.2">
      <c r="B10" s="9" t="s">
        <v>4</v>
      </c>
      <c r="C10" s="8" t="s">
        <v>8</v>
      </c>
      <c r="D10" s="9" t="s">
        <v>9</v>
      </c>
      <c r="E10" s="8" t="s">
        <v>12</v>
      </c>
      <c r="F10" s="9" t="s">
        <v>11</v>
      </c>
      <c r="G10" s="9" t="s">
        <v>2</v>
      </c>
      <c r="H10" s="9" t="s">
        <v>10</v>
      </c>
    </row>
    <row r="11" spans="2:8" ht="16.5" thickBot="1" x14ac:dyDescent="0.25">
      <c r="B11" s="10"/>
      <c r="C11" s="11" t="s">
        <v>7</v>
      </c>
      <c r="D11" s="13" t="s">
        <v>7</v>
      </c>
      <c r="E11" s="11" t="s">
        <v>7</v>
      </c>
      <c r="F11" s="13" t="s">
        <v>7</v>
      </c>
      <c r="G11" s="13" t="s">
        <v>7</v>
      </c>
      <c r="H11" s="13" t="s">
        <v>7</v>
      </c>
    </row>
    <row r="12" spans="2:8" x14ac:dyDescent="0.2">
      <c r="B12" s="18">
        <v>1991</v>
      </c>
      <c r="C12" s="46">
        <v>791.33858267716539</v>
      </c>
      <c r="D12" s="47">
        <v>1987</v>
      </c>
      <c r="E12" s="46">
        <v>290</v>
      </c>
      <c r="F12" s="48">
        <v>342</v>
      </c>
      <c r="G12" s="46">
        <v>2430</v>
      </c>
      <c r="H12" s="49">
        <v>1476.0935910478129</v>
      </c>
    </row>
    <row r="13" spans="2:8" x14ac:dyDescent="0.2">
      <c r="B13" s="18">
        <v>1992</v>
      </c>
      <c r="C13" s="46">
        <v>870.0787401574803</v>
      </c>
      <c r="D13" s="47">
        <v>2028</v>
      </c>
      <c r="E13" s="46">
        <v>328</v>
      </c>
      <c r="F13" s="48">
        <v>343</v>
      </c>
      <c r="G13" s="46">
        <v>2408</v>
      </c>
      <c r="H13" s="49">
        <v>1608.3418107833163</v>
      </c>
    </row>
    <row r="14" spans="2:8" x14ac:dyDescent="0.2">
      <c r="B14" s="18">
        <v>1993</v>
      </c>
      <c r="C14" s="46">
        <v>927.16535433070862</v>
      </c>
      <c r="D14" s="47">
        <v>2308</v>
      </c>
      <c r="E14" s="46">
        <v>329</v>
      </c>
      <c r="F14" s="48">
        <v>382</v>
      </c>
      <c r="G14" s="46">
        <v>2651</v>
      </c>
      <c r="H14" s="49">
        <v>1580.8748728382502</v>
      </c>
    </row>
    <row r="15" spans="2:8" x14ac:dyDescent="0.2">
      <c r="B15" s="18">
        <v>1994</v>
      </c>
      <c r="C15" s="46">
        <v>858.26771653543301</v>
      </c>
      <c r="D15" s="47">
        <v>2392</v>
      </c>
      <c r="E15" s="46">
        <v>329</v>
      </c>
      <c r="F15" s="48">
        <v>445</v>
      </c>
      <c r="G15" s="46">
        <v>2917</v>
      </c>
      <c r="H15" s="49">
        <v>1628.6876907426247</v>
      </c>
    </row>
    <row r="16" spans="2:8" x14ac:dyDescent="0.2">
      <c r="B16" s="18">
        <v>1995</v>
      </c>
      <c r="C16" s="46">
        <v>897.63779527559052</v>
      </c>
      <c r="D16" s="47">
        <v>2533</v>
      </c>
      <c r="E16" s="46">
        <v>337</v>
      </c>
      <c r="F16" s="48">
        <v>443</v>
      </c>
      <c r="G16" s="46">
        <v>3212</v>
      </c>
      <c r="H16" s="49">
        <v>1767.0396744659206</v>
      </c>
    </row>
    <row r="17" spans="2:8" x14ac:dyDescent="0.2">
      <c r="B17" s="18">
        <v>1996</v>
      </c>
      <c r="C17" s="46">
        <v>917.32283464566933</v>
      </c>
      <c r="D17" s="47">
        <v>2530</v>
      </c>
      <c r="E17" s="46">
        <v>389</v>
      </c>
      <c r="F17" s="48">
        <v>461</v>
      </c>
      <c r="G17" s="46">
        <v>3381</v>
      </c>
      <c r="H17" s="49">
        <v>1683.6215666327569</v>
      </c>
    </row>
    <row r="18" spans="2:8" x14ac:dyDescent="0.2">
      <c r="B18" s="18">
        <v>1997</v>
      </c>
      <c r="C18" s="46">
        <v>923.22834645669286</v>
      </c>
      <c r="D18" s="47">
        <v>2690</v>
      </c>
      <c r="E18" s="46">
        <v>335</v>
      </c>
      <c r="F18" s="48">
        <v>670</v>
      </c>
      <c r="G18" s="46">
        <v>3497</v>
      </c>
      <c r="H18" s="49">
        <v>1691.7599186164803</v>
      </c>
    </row>
    <row r="19" spans="2:8" x14ac:dyDescent="0.2">
      <c r="B19" s="18">
        <v>1998</v>
      </c>
      <c r="C19" s="46">
        <v>992.12598425196848</v>
      </c>
      <c r="D19" s="47">
        <v>2795</v>
      </c>
      <c r="E19" s="46">
        <v>355</v>
      </c>
      <c r="F19" s="48">
        <v>620</v>
      </c>
      <c r="G19" s="46">
        <v>4065</v>
      </c>
      <c r="H19" s="49">
        <v>1603.2553407934893</v>
      </c>
    </row>
    <row r="20" spans="2:8" x14ac:dyDescent="0.2">
      <c r="B20" s="18">
        <v>1999</v>
      </c>
      <c r="C20" s="46">
        <v>1045.275590551181</v>
      </c>
      <c r="D20" s="47">
        <v>2916</v>
      </c>
      <c r="E20" s="46">
        <v>280</v>
      </c>
      <c r="F20" s="48">
        <v>745</v>
      </c>
      <c r="G20" s="46">
        <v>4091</v>
      </c>
      <c r="H20" s="49">
        <v>1449.6439471007122</v>
      </c>
    </row>
    <row r="21" spans="2:8" x14ac:dyDescent="0.2">
      <c r="B21" s="18">
        <v>2000</v>
      </c>
      <c r="C21" s="46">
        <f>483/0.55</f>
        <v>878.18181818181813</v>
      </c>
      <c r="D21" s="47">
        <v>2972</v>
      </c>
      <c r="E21" s="46">
        <v>182</v>
      </c>
      <c r="F21" s="48">
        <v>702</v>
      </c>
      <c r="G21" s="46">
        <v>4424</v>
      </c>
      <c r="H21" s="49">
        <f>1592/0.936</f>
        <v>1700.8547008547007</v>
      </c>
    </row>
    <row r="22" spans="2:8" x14ac:dyDescent="0.2">
      <c r="B22" s="18">
        <v>2001</v>
      </c>
      <c r="C22" s="46">
        <f>557/0.55</f>
        <v>1012.7272727272726</v>
      </c>
      <c r="D22" s="47">
        <v>2787</v>
      </c>
      <c r="E22" s="46">
        <v>207</v>
      </c>
      <c r="F22" s="48">
        <v>856</v>
      </c>
      <c r="G22" s="46">
        <v>4520</v>
      </c>
      <c r="H22" s="49">
        <f>1574/0.936</f>
        <v>1681.6239316239316</v>
      </c>
    </row>
    <row r="23" spans="2:8" x14ac:dyDescent="0.2">
      <c r="B23" s="18">
        <v>2002</v>
      </c>
      <c r="C23" s="46">
        <f>417/0.55</f>
        <v>758.18181818181813</v>
      </c>
      <c r="D23" s="47">
        <v>2890</v>
      </c>
      <c r="E23" s="46">
        <v>188</v>
      </c>
      <c r="F23" s="48">
        <v>748</v>
      </c>
      <c r="G23" s="46">
        <v>4516</v>
      </c>
      <c r="H23" s="49">
        <f>1368/0.936</f>
        <v>1461.5384615384614</v>
      </c>
    </row>
    <row r="24" spans="2:8" x14ac:dyDescent="0.2">
      <c r="B24" s="18">
        <v>2003</v>
      </c>
      <c r="C24" s="46">
        <f>533/0.55</f>
        <v>969.09090909090901</v>
      </c>
      <c r="D24" s="47">
        <v>3103</v>
      </c>
      <c r="E24" s="46">
        <v>108</v>
      </c>
      <c r="F24" s="48">
        <v>709</v>
      </c>
      <c r="G24" s="46">
        <v>4601</v>
      </c>
      <c r="H24" s="49">
        <f>1814/0.936</f>
        <v>1938.034188034188</v>
      </c>
    </row>
    <row r="25" spans="2:8" x14ac:dyDescent="0.2">
      <c r="B25" s="18">
        <v>2004</v>
      </c>
      <c r="C25" s="46">
        <f>542/0.55</f>
        <v>985.45454545454538</v>
      </c>
      <c r="D25" s="47">
        <v>3265.319</v>
      </c>
      <c r="E25" s="46">
        <v>118.79227300000002</v>
      </c>
      <c r="F25" s="48">
        <v>802.76869999999997</v>
      </c>
      <c r="G25" s="46">
        <v>4396.9780999999994</v>
      </c>
      <c r="H25" s="49">
        <f>2294/0.936</f>
        <v>2450.8547008547007</v>
      </c>
    </row>
    <row r="26" spans="2:8" x14ac:dyDescent="0.2">
      <c r="B26" s="18">
        <v>2005</v>
      </c>
      <c r="C26" s="46">
        <f>498/0.55</f>
        <v>905.45454545454538</v>
      </c>
      <c r="D26" s="47">
        <v>3092</v>
      </c>
      <c r="E26" s="46">
        <v>110</v>
      </c>
      <c r="F26" s="48">
        <v>708.67650000000003</v>
      </c>
      <c r="G26" s="46">
        <v>4206.6768000000002</v>
      </c>
      <c r="H26" s="49">
        <f>2306/0.936</f>
        <v>2463.6752136752134</v>
      </c>
    </row>
    <row r="27" spans="2:8" x14ac:dyDescent="0.2">
      <c r="B27" s="18">
        <v>2006</v>
      </c>
      <c r="C27" s="46">
        <v>962.77449999999999</v>
      </c>
      <c r="D27" s="47">
        <v>3399.9897999999998</v>
      </c>
      <c r="E27" s="46">
        <v>71.177399999999977</v>
      </c>
      <c r="F27" s="48">
        <v>814.42909999999995</v>
      </c>
      <c r="G27" s="46">
        <v>4424.6525999999994</v>
      </c>
      <c r="H27" s="49">
        <v>2812.0342000000001</v>
      </c>
    </row>
    <row r="28" spans="2:8" x14ac:dyDescent="0.2">
      <c r="B28" s="18">
        <v>2007</v>
      </c>
      <c r="C28" s="46">
        <v>1421.1985999999999</v>
      </c>
      <c r="D28" s="47">
        <v>3218.0867999999996</v>
      </c>
      <c r="E28" s="46">
        <v>115.3732</v>
      </c>
      <c r="F28" s="48">
        <v>663.51390000000004</v>
      </c>
      <c r="G28" s="46">
        <v>4313.1057999999994</v>
      </c>
      <c r="H28" s="49">
        <v>2611.9036326923074</v>
      </c>
    </row>
    <row r="29" spans="2:8" x14ac:dyDescent="0.2">
      <c r="B29" s="18">
        <v>2008</v>
      </c>
      <c r="C29" s="46">
        <v>1320.7427057086616</v>
      </c>
      <c r="D29" s="47">
        <v>3054.9475000000002</v>
      </c>
      <c r="E29" s="46">
        <v>95.676899999999989</v>
      </c>
      <c r="F29" s="48">
        <v>631.31179999999995</v>
      </c>
      <c r="G29" s="46">
        <v>4536.5056999999997</v>
      </c>
      <c r="H29" s="49">
        <v>2036.7424278846154</v>
      </c>
    </row>
    <row r="30" spans="2:8" x14ac:dyDescent="0.2">
      <c r="B30" s="25">
        <v>2009</v>
      </c>
      <c r="C30" s="46">
        <v>1366.892869090909</v>
      </c>
      <c r="D30" s="47">
        <v>3348.8679229999989</v>
      </c>
      <c r="E30" s="46">
        <v>75.493499999999997</v>
      </c>
      <c r="F30" s="48">
        <v>762.78649999999993</v>
      </c>
      <c r="G30" s="46">
        <v>4097.0519869999998</v>
      </c>
      <c r="H30" s="49">
        <v>1925.4706249999997</v>
      </c>
    </row>
    <row r="31" spans="2:8" x14ac:dyDescent="0.2">
      <c r="B31" s="18">
        <v>2010</v>
      </c>
      <c r="C31" s="46">
        <v>1341.0675546545456</v>
      </c>
      <c r="D31" s="47">
        <v>2778.3650899999998</v>
      </c>
      <c r="E31" s="46">
        <v>71.604938271604937</v>
      </c>
      <c r="F31" s="48">
        <v>722.8694999999999</v>
      </c>
      <c r="G31" s="46">
        <v>3476.1904761904761</v>
      </c>
      <c r="H31" s="49">
        <v>1496.4097735042735</v>
      </c>
    </row>
    <row r="32" spans="2:8" x14ac:dyDescent="0.2">
      <c r="B32" s="18">
        <v>2011</v>
      </c>
      <c r="C32" s="46">
        <v>1275.0732536609098</v>
      </c>
      <c r="D32" s="47">
        <v>3005.9655869999997</v>
      </c>
      <c r="E32" s="46">
        <v>96.1571</v>
      </c>
      <c r="F32" s="48">
        <v>696.76789999999994</v>
      </c>
      <c r="G32" s="46">
        <v>3771.6183738999998</v>
      </c>
      <c r="H32" s="49">
        <v>1402.5510288461535</v>
      </c>
    </row>
    <row r="33" spans="2:8" x14ac:dyDescent="0.2">
      <c r="B33" s="18">
        <v>2012</v>
      </c>
      <c r="C33" s="46">
        <v>1077.7451235147068</v>
      </c>
      <c r="D33" s="47">
        <v>3076.7235409999998</v>
      </c>
      <c r="E33" s="46">
        <v>123.6301</v>
      </c>
      <c r="F33" s="48">
        <v>757.98160000000007</v>
      </c>
      <c r="G33" s="46">
        <v>3408.0636297000001</v>
      </c>
      <c r="H33" s="49">
        <v>1273.915736826923</v>
      </c>
    </row>
    <row r="34" spans="2:8" x14ac:dyDescent="0.2">
      <c r="B34" s="18">
        <v>2013</v>
      </c>
      <c r="C34" s="46">
        <v>467.27272727272725</v>
      </c>
      <c r="D34" s="47">
        <v>3587.6712328767126</v>
      </c>
      <c r="E34" s="46">
        <v>174.07407407407408</v>
      </c>
      <c r="F34" s="48">
        <v>750.61728395061721</v>
      </c>
      <c r="G34" s="46">
        <v>3661.9047619047619</v>
      </c>
      <c r="H34" s="49">
        <v>1337.6068376068374</v>
      </c>
    </row>
    <row r="35" spans="2:8" x14ac:dyDescent="0.2">
      <c r="B35" s="18">
        <v>2014</v>
      </c>
      <c r="C35" s="46">
        <v>575.34338181818168</v>
      </c>
      <c r="D35" s="47">
        <v>3821.1572452054797</v>
      </c>
      <c r="E35" s="46">
        <v>177.15131481481478</v>
      </c>
      <c r="F35" s="48">
        <v>771.93697506172839</v>
      </c>
      <c r="G35" s="46">
        <v>3781.6117142857147</v>
      </c>
      <c r="H35" s="49">
        <v>1266.4116597405193</v>
      </c>
    </row>
    <row r="36" spans="2:8" x14ac:dyDescent="0.2">
      <c r="B36" s="18">
        <v>2015</v>
      </c>
      <c r="C36" s="46">
        <v>554.2213999999999</v>
      </c>
      <c r="D36" s="47">
        <v>3867.1056999999996</v>
      </c>
      <c r="E36" s="46">
        <v>182.24650000000003</v>
      </c>
      <c r="F36" s="48">
        <v>706.63292000000001</v>
      </c>
      <c r="G36" s="46">
        <v>3608.1014149999996</v>
      </c>
      <c r="H36" s="49">
        <v>1337.1625534188033</v>
      </c>
    </row>
    <row r="37" spans="2:8" x14ac:dyDescent="0.2">
      <c r="B37" s="18">
        <v>2016</v>
      </c>
      <c r="C37" s="46">
        <v>455.53644949999995</v>
      </c>
      <c r="D37" s="47">
        <v>4073.7522948999999</v>
      </c>
      <c r="E37" s="46">
        <v>198.47210100000001</v>
      </c>
      <c r="F37" s="48">
        <v>681.19102699999996</v>
      </c>
      <c r="G37" s="46">
        <v>3461.307444999999</v>
      </c>
      <c r="H37" s="49">
        <v>1302.9803598290594</v>
      </c>
    </row>
    <row r="38" spans="2:8" x14ac:dyDescent="0.2">
      <c r="B38" s="18">
        <v>2017</v>
      </c>
      <c r="C38" s="46">
        <v>520.8752538</v>
      </c>
      <c r="D38" s="47">
        <v>4078.0473977999995</v>
      </c>
      <c r="E38" s="46">
        <v>199.24220499999998</v>
      </c>
      <c r="F38" s="48">
        <v>726.23653200000012</v>
      </c>
      <c r="G38" s="46">
        <v>3658.0239507000001</v>
      </c>
      <c r="H38" s="49">
        <v>1231.3000750000001</v>
      </c>
    </row>
    <row r="39" spans="2:8" x14ac:dyDescent="0.2">
      <c r="B39" s="18">
        <v>2018</v>
      </c>
      <c r="C39" s="46">
        <v>789.535841</v>
      </c>
      <c r="D39" s="47">
        <v>3978.0929489999999</v>
      </c>
      <c r="E39" s="46">
        <v>199.98</v>
      </c>
      <c r="F39" s="48">
        <v>778.39700000000005</v>
      </c>
      <c r="G39" s="46">
        <v>3633.4378240000001</v>
      </c>
      <c r="H39" s="49">
        <v>1209.7448139999999</v>
      </c>
    </row>
    <row r="40" spans="2:8" x14ac:dyDescent="0.2">
      <c r="B40" s="18">
        <v>2019</v>
      </c>
      <c r="C40" s="46">
        <v>986.58114809999984</v>
      </c>
      <c r="D40" s="47">
        <v>4438.2279770000005</v>
      </c>
      <c r="E40" s="46">
        <v>199.02699999999999</v>
      </c>
      <c r="F40" s="48">
        <v>1080.2139999999999</v>
      </c>
      <c r="G40" s="46">
        <v>3815.0043879999998</v>
      </c>
      <c r="H40" s="49">
        <v>1045.127127</v>
      </c>
    </row>
    <row r="41" spans="2:8" x14ac:dyDescent="0.2">
      <c r="B41" s="18">
        <v>2020</v>
      </c>
      <c r="C41" s="46">
        <v>839.00320399999998</v>
      </c>
      <c r="D41" s="47">
        <v>3497.0379270000003</v>
      </c>
      <c r="E41" s="46">
        <v>187.72499999999999</v>
      </c>
      <c r="F41" s="48">
        <v>602.346</v>
      </c>
      <c r="G41" s="46">
        <v>3010.4843979999996</v>
      </c>
      <c r="H41" s="49">
        <v>1049.3607950000001</v>
      </c>
    </row>
    <row r="42" spans="2:8" x14ac:dyDescent="0.2">
      <c r="B42" s="18">
        <v>2021</v>
      </c>
      <c r="C42" s="46">
        <v>800.26282300000003</v>
      </c>
      <c r="D42" s="47">
        <v>4080.1938530000002</v>
      </c>
      <c r="E42" s="46">
        <v>199.74010800000002</v>
      </c>
      <c r="F42" s="48">
        <v>458.53544299999999</v>
      </c>
      <c r="G42" s="46">
        <v>3633.945475</v>
      </c>
      <c r="H42" s="49">
        <v>1185.023359</v>
      </c>
    </row>
    <row r="43" spans="2:8" x14ac:dyDescent="0.2">
      <c r="B43" s="18">
        <v>2022</v>
      </c>
      <c r="C43" s="46">
        <v>757.48854900000003</v>
      </c>
      <c r="D43" s="47">
        <v>3275.8007029999999</v>
      </c>
      <c r="E43" s="46">
        <v>176.74239899999998</v>
      </c>
      <c r="F43" s="48">
        <v>649.22223600000007</v>
      </c>
      <c r="G43" s="46">
        <v>3123.3272179999999</v>
      </c>
      <c r="H43" s="49">
        <v>986.89953800000001</v>
      </c>
    </row>
    <row r="44" spans="2:8" ht="13.5" thickBot="1" x14ac:dyDescent="0.25">
      <c r="B44" s="26">
        <v>2023</v>
      </c>
      <c r="C44" s="65">
        <v>977.07892600000002</v>
      </c>
      <c r="D44" s="66">
        <v>4144.1251849999999</v>
      </c>
      <c r="E44" s="65">
        <v>145.18328199999988</v>
      </c>
      <c r="F44" s="67">
        <v>775.97656300000006</v>
      </c>
      <c r="G44" s="65">
        <v>3772.7737830000001</v>
      </c>
      <c r="H44" s="68">
        <v>1036.416622</v>
      </c>
    </row>
    <row r="47" spans="2:8" x14ac:dyDescent="0.2">
      <c r="B47" s="17" t="s">
        <v>31</v>
      </c>
    </row>
  </sheetData>
  <phoneticPr fontId="0" type="noConversion"/>
  <pageMargins left="0.75" right="0.75" top="1" bottom="1" header="0" footer="0"/>
  <headerFooter alignWithMargins="0"/>
  <customProperties>
    <customPr name="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produccion crudo gas m_energia</vt:lpstr>
      <vt:lpstr>Pet. Crudo - GN - Carbon</vt:lpstr>
      <vt:lpstr>Producc_derivados</vt:lpstr>
    </vt:vector>
  </TitlesOfParts>
  <Company>CNE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ENERGIA.</dc:creator>
  <cp:lastModifiedBy>Carlos Garcia</cp:lastModifiedBy>
  <cp:lastPrinted>2003-01-22T14:14:55Z</cp:lastPrinted>
  <dcterms:created xsi:type="dcterms:W3CDTF">1999-12-14T20:08:53Z</dcterms:created>
  <dcterms:modified xsi:type="dcterms:W3CDTF">2024-09-25T18:48:14Z</dcterms:modified>
</cp:coreProperties>
</file>