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Estudio de Transmisión 2020-2023\Zonal y Dedicado\Observaciones AP\"/>
    </mc:Choice>
  </mc:AlternateContent>
  <bookViews>
    <workbookView xWindow="0" yWindow="0" windowWidth="28800" windowHeight="10230"/>
  </bookViews>
  <sheets>
    <sheet name="Obs. Estudio ZyD" sheetId="1" r:id="rId1"/>
    <sheet name="Anexo" sheetId="2" r:id="rId2"/>
    <sheet name="Anexo Terrenos Servidum Ambient" sheetId="3" r:id="rId3"/>
    <sheet name="RTU" sheetId="4" r:id="rId4"/>
    <sheet name="SSEE" sheetId="5" r:id="rId5"/>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8" i="3" l="1"/>
  <c r="J18" i="3" s="1"/>
  <c r="J17" i="3"/>
  <c r="H17" i="3"/>
  <c r="H16" i="3"/>
  <c r="J16" i="3" s="1"/>
  <c r="H15" i="3"/>
  <c r="J15" i="3" s="1"/>
  <c r="H14" i="3"/>
  <c r="J14" i="3" s="1"/>
  <c r="J13" i="3"/>
  <c r="J12" i="3"/>
  <c r="B12" i="3"/>
  <c r="B13" i="3" s="1"/>
  <c r="B14" i="3" s="1"/>
  <c r="B15" i="3" s="1"/>
  <c r="B16" i="3" s="1"/>
  <c r="B17" i="3" s="1"/>
  <c r="B18" i="3" s="1"/>
  <c r="J11" i="3"/>
</calcChain>
</file>

<file path=xl/sharedStrings.xml><?xml version="1.0" encoding="utf-8"?>
<sst xmlns="http://schemas.openxmlformats.org/spreadsheetml/2006/main" count="854" uniqueCount="353">
  <si>
    <t>N°</t>
  </si>
  <si>
    <t>Propuesta</t>
  </si>
  <si>
    <t>Observación</t>
  </si>
  <si>
    <t>Identificación del archivo o del título, subtítulo y número de página del informe</t>
  </si>
  <si>
    <t>Nombre de empresa o asociación</t>
  </si>
  <si>
    <t>CHILQUINTA</t>
  </si>
  <si>
    <t>5. METODOLOGÍA APLICADA
5.1 Metodología aplicada a la determinación del V.I
5.1.2 Caracterización de los tramos del STxZ y STxD 
5.1.2.1 Metodología empleada en el proceso de homologación 
Pág. 42</t>
  </si>
  <si>
    <t xml:space="preserve">Considerando que se agregó como propietario de instalaciones a la empresa Compañía Transmisora del Norte Grande S.A. (CTNG), que en la base original estaban en propiedad de AES Gener (por la fecha de la BD), aún quedan instalaciones mal asociadas.  Varios de los tramos de propiedad de AES Gener fueron transferidos completamente a CTNG. </t>
  </si>
  <si>
    <t>Se solicita corregir la asignación de instalaciones de propiedad de CTNG, de acuerdo a detalles informados a Coordinador Eléctrico Nacional en respuesta a DE04960-20, mediante envío de archivo CNE_ConsultaEmp_V10 CHQ.xlsx.</t>
  </si>
  <si>
    <t>Modelo VI                                                                         Costos de Montaje                                                   Montajes                                                            Montajes.xlsx                                                                       Hoja Clases</t>
  </si>
  <si>
    <t>El estudio del Consultor presentó a modo "referencia" diferentes estudios de respaldo para la asignación e identificación del rendimiento asociado a cada uno de los subconjuntos de elementos del modelo de montaje. En la audiencia pública se consultó este tema, y la respuesta del consultor fue que dichas referencias solo se consideraron como un valor de partida, que luego fue modificado de acuerdo a una serie de factores asociados a la experiencia del consultor.
Se hace necesario que se indique de forma explícita de qué forma se trabajó cada uno de estos rendimientos y que se presente una forma trazable del cálculo, factores o criterios utilizados para llegar a los valores en las planillas.</t>
  </si>
  <si>
    <t>Se solicita que los resultados se presenten de forma detallada, con fuentes de información, cálculos, factores, criterios o metodologías utilizadas para obtener los mismos valores de rendimiento desde las fuentes presentadas.</t>
  </si>
  <si>
    <t xml:space="preserve">Modelo VI
Costos de Montaje
Montajes
Montajes.xlsx
Hoja Parámetros                                                                                                                                               </t>
  </si>
  <si>
    <t>El definir 9 horas efectivas de trabajo diario se considera excesivo y no es consistente con la realidad ni con valores definidos en otros procesos tarifarios.
Este parámetro de entrada debe plantearse en 8,5 horas, al igual que lo presentado en el estudio de transmisión Nacional actual y el proceso de valorización zonal anterior, donde se considera la jornada laboral de 8.5 horas. Este valor fue definido luego de lo presentado en una discrepancia, la cual menciona que se deben considerar a lo menos 30 minutos para labores no productivas de los elementos presentes en una obra, lo anterior por diversas razones que no competen al montaje en sí.</t>
  </si>
  <si>
    <t>Se solicita considerar que existen actividades anexas durante en cada jornada de trabajo, lo que redunda en que las horas efectivas de trabajo diario no pueden superar las 8,5 horas, al igual que lo presentado en estudios de procesos tarifarios anteriores y en el estudio de Transmisión Nacional cuadrienio 2020-2024.</t>
  </si>
  <si>
    <t>Modelo VI                                                                         Costos de Montaje                                                   Montajes                                                            Montajes.xlsx                                                                       Hoja Cuadrillas</t>
  </si>
  <si>
    <t>El estudio presenta todos sus cálculos de acuerdo a referencias de estudios en otros países, lo que significa que los distintos cálculos, rendimientos, cuadrillas y uso de maquinarias se están homologando a Chile. Sin embargo, el estudio no presenta los respaldos referentes a la manera en que se hizo esta homologación entre la información de otros países y al que en definitiva utiliza en las planillas de cálculo del modelo. 
Cabe señalar, que los procesos y normativas definidos en otros países no son necesariamente aplicables a la realidad Chilena y se tiene que, si de todas maneras se quisiera hacer la homologación, se debe demostrar que no existe pérdidas de estándares de calidad y seguridad en este proceso. 
Se ha señalado que los valores fueron tomados como referencia de otros estudios para luego adaptarlos al entorno normativo de Chile. 
El hacer uso de la experiencia del Consultor como medio de respaldo no exime de la obligación de presentar mayores análisis y aperturas de resultados que permitan verificar la trazabilidad de los resultados.</t>
  </si>
  <si>
    <t>Se solicita que el estudio entregue un detalle sobre la forma en que se  adaptó o qué tipo de metodología o criterio se utilizó para traspasar los distintos aspectos, datos o referencias de estudios internacionales a la realidad Chilena.</t>
  </si>
  <si>
    <t>Modelo VI
Recargos porcentuales
Respaldo para Recargos.xlsx</t>
  </si>
  <si>
    <t xml:space="preserve">El valor presentado por el consultor para el transporte especial en el archivo "Respaldo para recargos.xlsx", Hoja "Transporte", no especifica claramente los seguros asociados al traslado de un transformador de poder. Tampoco especifica las condiciones generales de transporte que deben ser consideradas al momento de trasladar un equipo de esta magnitud y caratceterísticas. Según lo señalado en estudios anteriores, el traslado de transformadores de poder conlleva una planificación estratégica en ruta. Debido a la sensibilidad de algunos componentes, debe ser trasladado a bajas velocidades, y en algunos casos, cuando la capacidad del equipo es superior a la media, se deben evitar caminos deteriorados, con pasos sobre nivel o pasarelas; es por estas razones que en gran parte de los casos, estos traslados utilizan una escolta técnica.  Es de conocimiento en el rubro, que las empresas dedicadas al traslado de equipos mayores, aumentan sus valores dependiendo de la ubicación de las subestaciones, esto queda representado claramente en las cotizaciones entregadas por algunos suministradores del servicio. Las ubicaciones con difícil acceso incluso son evitados por estas empresas debido a la complejidad del traslado. </t>
  </si>
  <si>
    <t>Se solicita que el modelo utilizado en el recargo por flete, considere una cotización que especifique los seguros comprometidos para el transporte especial. Además, el modelo debe aplicar un factor que represente las dificultades en el transporte de transformadores de poder (ubicación, velocidad de traslado, tiempos de atraso, caminos deteriorados, cruces por pasarelas o pasos sobre nivel y escolta técnica en ruta).</t>
  </si>
  <si>
    <t>Modelo VI
Recargos porcentuales
STZyD Fletes.xlsx</t>
  </si>
  <si>
    <t xml:space="preserve">Se valoriza el transporte de todos los elementos de líneas como transporte a granel, sin considerar inexistencia o problemas en los caminos de acceso a algunas estructuras, en cuyo caso se necesita transporte especial. Existe un serie de restricciones para acceder a lugares donde, debido a lo accidentado del relieve en la zona costera por ejemplo, implica un gasto adicional en flete especial. Independiente de lo eficiente que el consultor intente replicar a la empresa, no es posible pasar por alto la realidad a la que están sujetas las instalaciones que se están valorizando y en general, el proceso. </t>
  </si>
  <si>
    <t>Se solicita considerar como transporte especial algún porcentaje de los elementos de Líneas, teniendo en cuenta en primer lugar las estructuras especiales y los caminos de acceso reales con los que se encuentran las líneas de transmisión de las empresas. Las instalaciones de cada sistema son reales, y es posible obtener información de los accesos a éstas.</t>
  </si>
  <si>
    <t>El modelo considera el transporte de transformadores de poder como transporte especial dependiendo del peso del transformador. Sin embargo, en la práctica no es posible utilizar la capacidad completa de carga, ya que los transformadores son delicados, grandes y llevan accesorios, por lo que se debe considerar el transporte de un trafo por camión e incluir camiones adicionales para accesorios.</t>
  </si>
  <si>
    <t>Se solicita considerar el transporte de un transformador de poder por camión y camiones adicionales para los accesorios en el modelo de flete.</t>
  </si>
  <si>
    <t>El traslado del hormigón no considera la realidad en los caminos de acceso a las instalaciones, como lugares en altura o de difícil acceso, que obligan a la utilización de helicóptero, retroexcavadora u otros elementos que encarecen el traslado. En el presupuesto de respaldo no se detallan estas consideraciones</t>
  </si>
  <si>
    <t>Se solicita considerar en el modelo la realdad en los caminos de acceso a cada una de las intalaciones del sistema, que encarecen los traslados de hormigón, o aclarar en el presupuesto la manera en que se consideran.</t>
  </si>
  <si>
    <t>Modelo VI
Recargos porcentuales
STZyD Gastos Generales_XXXX.xlsx</t>
  </si>
  <si>
    <t>El consultor está utilizando un límite del recargo Gastos Generales en 6%, que no se encuentra establecido en la normativa aplicable. Justifica este valor según el Dictamen 2-2017 del Panel de Expertos referido al plan de expansión de Transmisión Troncal período 2016 – 2017, sin embargo, este Dictamen se realiza sobre una base numérica distinta a la que se considera en el estudio de transmisión. Si el consultor determina costos mayores y los acota, significa que está eliminando costos que el mismo calculó y reconoció, por lo que no se cumpliría el objetivo de las bases que el Estudio debe reconocer todos los costos asociados a la inversión.</t>
  </si>
  <si>
    <t>Se solicita eliminar el límite del 6% para el recargo de Gastos Generales. La respuesta del consultor no es suficiente, ya que de acuerdo a los argumentos entregados el porcentaje utilizado en el plan de expansión de Transmisión Troncal 2016-2017 no es homologable a este estudio.</t>
  </si>
  <si>
    <t>Existen otros gastos que están incluidos en una obra y que no están siendo considerados en Gastos Generales. Estos son: pasajes aéreos, flete de los insumos de oficina, elementos de prevención como camillas, extintores, etc., seguro de responsabilidad y servicios de aseo o de atención en faena.</t>
  </si>
  <si>
    <t>Se solicita considerar estos gastos en el modelo de gastos generales.</t>
  </si>
  <si>
    <t>Este archivo excel posee valores igual a 0 para los  Servicios-Agua-Electricidad y Telefonía, en particular el ($/persona/mes). La vinculación al documento excel "Respaldo para Recargos.xlsx", hoja "Base de Respaldos" está errónea</t>
  </si>
  <si>
    <t>Se solicita corregir los vínculos erróneos y revisar que los precios de servicios tengan el valor correcto, de acuerdo al punto 3.4.1.4 del capítulo II de las Bases</t>
  </si>
  <si>
    <t>Modelo VI
Recargos porcentuales
STZyD Gastos Generales_LLTT.xlsx</t>
  </si>
  <si>
    <t>Los valores de la columna F de todas las hojas "GG_LI-XX" están erróneos, el modelo entrega otros valores</t>
  </si>
  <si>
    <t>Se solicita arreglar los valores de la columna F de acuerdo a los valores que entrega el modelo, de acuerdo al punto 3.4.1.4 del capítulo II de las Bases</t>
  </si>
  <si>
    <t>Recargo Utilidades</t>
  </si>
  <si>
    <t xml:space="preserve">En los modelos utilizados para determinar los recargos porcentuales, si bien se considera un valor porcentual correspondiente a Utilidades dentro de Gastos Generales, Ingeniería y Montaje, siguen quedando sin consideración costos de utilidades de otros ítemes, correspondiente a las utilidades de los Materiales de Obras Civiles. </t>
  </si>
  <si>
    <t>Se solicita incorporar el porcentaje de Utilidad del contratista, correspondientes a la obtención de los Materiales de Obras Civiles.</t>
  </si>
  <si>
    <t>Dentro de los profesionales considerados en la dotación de Gastos Generales, se aprecia que no se encuentra el profesional "Analista de Presupuesto", que si se encontraba en versiones anteriores. Este profesional cumple funciones específicas y distintas a todas las demás actividades del personal considerado actualmente</t>
  </si>
  <si>
    <t>Se solicita volver a incluir dentro de la dotación de Gastos Generales, al profesional "Analista de Presupuesto"</t>
  </si>
  <si>
    <t>Dentro de los profesionales considerados en la dotación de Gastos Generales, se aprecia que no se encuentra el profesional "Paramédico", que si se encuentra considerado en el modelo del sistema nacional. Este profesional cumple funciones específicas y distintas a todas las demás actividades del personal considerado actualmente, principalmente por temas de primero auxilios ante cualquier eventualidad dentro de la obra.</t>
  </si>
  <si>
    <t xml:space="preserve">Se solicita incluir dentro de la dotación de Gastos Generales, a un profesional de la salud, "Paramédico". </t>
  </si>
  <si>
    <t>Con respecto a la cotización realizada para los contenedores habilitados como oficinas de trabajo en obra, en su cotización respaldadas en excel 'Respaldos para Recargos', en hoja 'Contenedores', solo se considera el costo del contenedor, sin la totalidad de equipos de trabajo de una oficina.</t>
  </si>
  <si>
    <t>Se propone considerar el total de la cotización, que incluye la totalidad de los insumos de una oficina.</t>
  </si>
  <si>
    <t>Dentro de los gastos que se realizan para la instalación y puesta en servicio de los equipos, se encuentran las pruebas en terreno y las pruebas en fábrica. Son solicitados para dar seguridad al sistema de que funcionarán correctamente. Los costos de aquellas pruebas no se encuentran explícitos en ningún ítem, considerando solo los de PES.</t>
  </si>
  <si>
    <t>Se solicita incluir los gastos que se incurren al realizar las pruebas de los equipos en Terreno y las pruebas en Fábrica.</t>
  </si>
  <si>
    <t xml:space="preserve">Existen tipos de materiales y accesorios, como por ejemplo de Sistemas de Control y Protección o Scadas, con clasificación "Intemperie", sin embargo, en la realidad estos equipos deben almacenarse dentro de la bodega, ya sea por seguridad o por cuidados especiales. Lo que podría estar en discusión es el plazo en que los equipos deben estar almacenados, no si pueden dejarse fuera de la bodega. El trasladar elementos al momento de su instalación, puede inferir en los tiempos de entrega de la obra. </t>
  </si>
  <si>
    <t>Se solicita revisar y reasignar las clasificaciones de "Intemperie" o "Bodega" y fundamentar los materiales clasificados como "Intemperie", ya que en la realidad no son entregados en obra para su instalación inmediata.  Siempre existirá un plazo en que los equipos pasen por bodega, ya que es menos eficiente tener al personal (cuadrillas) sin ocupación debido a un retraso en la llegada de materiales que la estancia en bodega de éstos.</t>
  </si>
  <si>
    <t xml:space="preserve">Base de Datos
CNE_Tx_20201027.bak
[Datos_DUSMA_Tramos]
</t>
  </si>
  <si>
    <t>Se observa en la BBDD y específicamente en la calificación que el tramo de transporte "ZE_6: San Pedro 110-&gt;Tap Pachacama 110" es reemplazado por  los tramos de transporte "Z_253:San Pedro 110-&gt;Tap Mayaca 110" y "Z_274:Tap Mayaca 110-&gt;Tap Pachacama A 110". Sin embargo el motor de calculo no es capaz de asociar la servidumbre de "ZE_6" a los nuevos tramos valorizados (Z_253, Z_274), dejando fuera de la valorización el valor de la servidumbre del tramo eliminado.</t>
  </si>
  <si>
    <t xml:space="preserve">Se solicita al consultor asignar el valor de servidumbre del tramo de transporte eliminado  "ZE_6: San Pedro 110-&gt;Tap Pachacama 110"  a los tramos de transporte asignados en su reemplazo "Z_253:San Pedro 110-&gt;Tap Mayaca 110" y "Z_274:Tap Mayaca 110-&gt;Tap Pachacama A 110". </t>
  </si>
  <si>
    <t>Modelo Vi
Derecho suelo y servidumbres
Soportes Terrenos Servidumbres Informe N° 3
Subestaciones_DB_Coordinador.xlsx
Hoja "SSEE BA"</t>
  </si>
  <si>
    <t>La subestación SE-Z_401 Tap Paso Hondo (y en general las instalaciones asociadas a este proyecto: S/E Paso Hondo y línea Tap Paso Hondo S/E Paso Hondo) tienen valores de terrenos y servidumbres informadas al CEN, y que se adjuntan en la hoja "Anexo Terrenos Servidum Ambient"</t>
  </si>
  <si>
    <t>Se solicita confirmar con el Coordinador que instalaciones de Luzparral indicadas tienen montos asociados a terrenos y servidumbres</t>
  </si>
  <si>
    <t xml:space="preserve">5 METODOLOGÍA APLICADA
5.1 Metodología aplicada a la determinación del V.I
</t>
  </si>
  <si>
    <t>La Base de Datos (BBDD2017) entregada por el CEN contiene las instalaciones pertenecientes a la SE Paso Hondo (Tramo SE y Transformación), Paso Hondo no posee calificación en  RE N° 244, tramo de SSEE aparece en RE N°123, 13 febrero 2018, que luego fue reemplazada.  SSEE se encuentra en operación desde febrero 2017. Tramo de SE Tap Off Paso Hondo (SE-Z_401) y Tramo de Transporte Tap Off Paso Hondo 066-&gt;Paso Hondo 066 (Z_903) si fueron valorizados y están directamente relacionados con la SE Paso Hondo, ya que entraron en servicio en la misma fecha.</t>
  </si>
  <si>
    <t xml:space="preserve">Se solicita valorizar las instalaciones de SE Paso Hondo (sin calificar) y dar aviso al CEN de aquellas instalaciones que se encuentran en la BBDD2017, se encuentran en uso, pero que este proceso no están siendo valorizadas debido a que no poseen una calificación en la RE N°244, y que se encuentran actualmente en operación en el sistema zonal.  </t>
  </si>
  <si>
    <t>5 METODOLOGÍA APLICADA
5.2 Metodología aplicada a la determinación del COMA
5.2.8 Costos de actividades de O&amp;M de brigadas
5.2.8.2 Conformación de Brigadas Tipo
Pág. 161-162</t>
  </si>
  <si>
    <t>En algunas cuadrillas, la dotación de operarios es menor a la presentada en el proceso de tarificación anterior, como ejemplo la actividad de Limpieza de Subestaciones posee una dotación de 3 operarios, lo cual es insuficiente para cubrir subestaciones de 220 kV o 110 kV. Una situación similar presenta la actividad de Inspección y Reparación de protecciones, telecomunicaciones y SCADA, en la cual se requieren de pruebas y coordinaciones en terreno, además de un alto nivel de especialización por la tecnología que involucra y el grado de responsabilidad técnica que conllevan estas actividades. Además, por motivos de seguridad, se recomienda que estás actividades sean realizadas por varias personas.
Si bien en las respuestas a observaciones del consultor señala que la dotación de estas cuadrillas es similar a la de los sistemas zonales A y B del estudio para el bienio 2018-2019, cada sistema zonal tiene particularidades y características en sus instalaciones, que las hacen diferenciarse entre ellas.</t>
  </si>
  <si>
    <t>Se propone aumentar las siguientes cuadrillas:
- Reparación de equipos primarios: 2 choferes y 1 técnico especialista.
- Limpieza de subestaciones: 1 técnico especialista.
- Mantenimiento de Equipos primarios en SE- Propio
- Mantenimiento de Servicios Auxiliares: 2  asistentes y un técnico especialista.</t>
  </si>
  <si>
    <t xml:space="preserve">5 METODOLOGÍA APLICADA
5.2 Metodología aplicada a la determinación del COMA
5.2.1 Enfoque general
Pág.152-153
5.1.3.5.2.3 Descuentos por Volumen
Pág.59-60
</t>
  </si>
  <si>
    <t>En el Informe se aplica una tasa de descuento al valor del material de un 3%. En el mismo Informe se indica que no se pudieron obtener datos de descuentos por los proveedores principales de precios para el Estudio y se utilizan estudios anteriores para buscar este parámetro. No se ha actualizado la información para obtener este parámetro y se replican metodologías anteriores, lo cual no es suficiente para la realidad del mercado actual.</t>
  </si>
  <si>
    <t xml:space="preserve">Se solicita justificar la tasa de 3% con antecedentes actuales, de acuerdo al punto 3.4.1.4 del capítulo II de las Bases. </t>
  </si>
  <si>
    <t xml:space="preserve">5 METODOLOGÍA APLICADA
5.1 Metodología aplicada a la determinación del V.I
5.1.6 Bienes Muebles e Inmuebles
5.1.6.8 Sistema SCADA
Pág. 145
COMA_y_Relac.
Modelo
Precios
BasePrecios
Costos_unitarios.xlsx Hoja SCADA
</t>
  </si>
  <si>
    <t xml:space="preserve">Se aprecia un valor de inversión en SCADA de 2,9 MM USD , siendo que en el estudio Zx-Dx 2018-2019 el valor por SCADA alcanza a 9 MM USD. El argumento del Consultor es que el valor presentado, de 2,9 MUSD es de un sistema Zonal. Si se suman todos los valores por SCADA de todos los sistemas Zonales, el valor daría un sistema SCADA completo. Este argumento no es válido ya que cada estudio es independiente y la Empresa Modelo de cada Zonal requiere del total del SCADA para su funcionamiento.
En el dimensionamiento no se tiene un sistema SCADA de Respaldo, ubicado en otro lugar diferente al SCADA central, para ser utilizado en casos de contingencia mayor. 
En el archivo de SCADA\02 arquitectura del sistema.pdf se observan los elementos de HW del sistema cotizado y NO se incluyen los elementos de campo específicamente, como las Unidades Terminales Remotas ente otros. El consultor menciona que las RTU deberían estar integradas en la Base de Datos de activos, pero al revisar esa Base de Datos existen elementos RTU solo para algunas SSEE (solo 36 de 56 equipos, ver Hoja RTU y Hoja SSEE), no es posible identificar ni EDAC y otros de SSEE para la empresas del Grupo Chilquinta en el Sistema Zonal C, D y E.
</t>
  </si>
  <si>
    <t xml:space="preserve">Se solicita incorporar los costos de todos los elementos de campos RTU, EDAC, otros. Esto resulta necesario para el correcto modelamiento y funcionalidad del SCADA.
Se solicita incorporar los costos  de un sistema de Respaldo.
Se solicita corregir el valor del sistema SCADA presentado en la cotización del Zonal C ya que los valores son un 30% del valor presentado en el estudio Zx-Dx 2018 2019. 
Se solicita considerar todos los elementos del sistema Principal, el del Sistema de Respaldo, los Sistemas de Comunicaciones, los elementos de SSEE y de Paños así como todo el HW de apoyo a estos sistemas.
</t>
  </si>
  <si>
    <t>5 METODOLOGÍA APLICADA
5.2 Metodología aplicada a la determinación del COMA
5.2.9 Costos de Actividades de Operación (excluidas brigadas)
Mantenimiento Sistema SCADA
Pág. 171
COMA_y_Relac.
Modelo
Precios
BasePrecios
Costos_unitarios.xlsx Hoja IT SCADA</t>
  </si>
  <si>
    <t>Se presenta el mantenimiento del SCADA como un % del valor de inversión, el cual alcanza a un 3.37%. Para respaldar esto el consultor presenta una lista de empresas que proveen el valor de inversión y los costos de mantenimiento anual. Los valores presentados tienen una dispersión altísima y no representan una muestra válida para extrapolar.
El argumento del Consultor de la CNE es que el valor promedio incluido en el informe proviene de información de 3 empresas, con un rango de valores de 2,0 a 4,8% y se insiste en la confidencialidad de las empresas que entregaron estos datos.
El Consultor no presenta un conjunto de actividades de Mantenimiento del Sistema SCADA, lo cual no permite realizar un análisis de las tareas asociadas y menos de su dimensionamiento y costeo.</t>
  </si>
  <si>
    <t>Los valores presentados de mantenimiento anual son de 97,8 M USD, los que se justifican como un 3,37 % de la Inversión del SCADA. Este valor anual de mantenimiento es bajo considerando que ya el valor de VI del SCADA presentado es bajísimo (observado en el punto anterior). Por este motivo, se solicita corregir el valor del mantenimiento presentando un desglose de las actividades de mantenimiento acorde a la complejidad del sistema SCADA y el nivel de importancia de un sistema como éste. El mismo consultor en lo que es TI presenta un 11% de costos de mantenimiento sobre la inversión TI.Se solicita corregir el valor mínimo al 11% del valor de inversión corregido del SCADA y detallar las actividades de mantenimiento realizadas.</t>
  </si>
  <si>
    <t>5 METODOLOGÍA APLICADA
5.2 Metodología aplicada a la determinación del COMA
5.2.12.1 Costos asociados a bienes muebles e inmuebles
Mantenimiento Sistemas Informáticos (software y hardware)
Pág. 211
COMA_y_Relac.
Modelo
Precios
BasePrecios
Costos_unitarios.xlsx Hoja IT SCADA</t>
  </si>
  <si>
    <t xml:space="preserve">Se presenta el mantenimiento de Sistemas Informáticos como un % del valor de inversión, el cual alcanza los siguientes valores:
En el caso del hardware individual y asociado a la estructura informática (macroinformática) se ha considerado un 6,00%.
Para el software individual y el asociado a la estructura informática (macroinformática) se ha considerado un 11,00% 
Estos valores fueron obtenidos de información pública de la Superintendencia de Servicios Sanitarios (SISS), quien encargó un estudio a empresa especializada (Soluciones Tecnológicas ADV) para determinar los valores de mantención de hardware y software respectivamente. En este estudio en la página 41 se menciona el 11% pero se hace referencia para esto de otro informe “Management update: How to start estimating software life cycle costs Gartner; 2005", el cual no es presentado como adjunto. Es decir, se basa el mencionado 11% en un Informe de un Informe y no hay respaldo de la metodología o cálculo utilizado. 
</t>
  </si>
  <si>
    <t>Los valores de mantenimiento de los Sistemas Informáticos no pueden presentarse como un % del valor de inversión para este tipo de estudio sin justificar la forma de obtener estos valores. El valor de mantenimiento anual presentado es de 115 M USD (Mantención de HW y SW)  lo cual es bajísimo para una empresa para la complejidad de la EM.
Además se debe corregir al alza el valor de mantenimiento que debe también seguir el alza solicitada en los valores de inversión del TI (presentada mas abajo en este archivo). Este valor debe alcanzar mínimo los 200 M USD.
Se solicita adjuntar el documento “Management update: How to start estimating software life cycle costs”; Gartner; 2005, mencionado en el Informe de la SISS.</t>
  </si>
  <si>
    <t>Observación General al Informe y memorias de cálculo:
Informe_Avance_ Nº2.pdf
Anexo 11: Explicación de los modelos utilizados para el Cálculo del COMA
Pág. 474
COMA_y_Relac</t>
  </si>
  <si>
    <t>El informe presenta en forma clara el desarrollo de la metodología aplicada pero el directorio de la memoria de cálculo del COMA es poco reproducible y desordenado. Existe información en este directorio que al parecer no se utiliza el en cálculo y puede estar demás, y el resto de las planillas no están muy ordenadas. En Anexo 11 del Informe se presenta una guía del modelo de cálculo pero es insuficiente para entender las memorias de cálculo presentadas. La respuesta del consultor es insuficiente.</t>
  </si>
  <si>
    <t xml:space="preserve">Se solicita revisar el Anexo 11 para precisar mejor el uso de las memorias de cálculo del COMA y eliminar los archivos que no se usen o sean redundantes en el cálculo. </t>
  </si>
  <si>
    <t>ANEXO COMA
COMA_y_Relac\Modelo\Precios\Base_Precios
Archivo: CostosUnitariosModelo.xlsx
Archivo: indices deflactores.xlsx</t>
  </si>
  <si>
    <t>En archivo "CostosUnitariosModelo.xlsx", se tienen los costos unitarios para los elementos que componen los BMI y COMA, indicando su fecha de cotización y moneda. Así, se aplica el respectivo índice reflactor para llevarlo a USD dic-17. En la Hoja "Índices" se aprecia que el deflactor para los precios en USD y EUR es el PPI Industrial Commodities less fuels (WPU03T15M05), el cual a su vez viene referenciado del archivo "índices deflactores.xlsx". En el informe se menciona éste índice deflactor, pero no hay ninguna explicación y justificación para su uso. 
Si bien las Bases Técnicas no especifican los índices a utilizar para llevar los precios a USD dic-17, para elementos como vehículos, software, equipos e instrumentos, pareciera ser más adecuado utilizar el deflactor CPI, además esto permite mantener una coherencia entre los precios de las cotizaciones y las fórmulas de indexación.
Aun cuando el consultor ha dado respuesta a esta observación en versiones anteriores, no resulta satisfactoria para la empresa.</t>
  </si>
  <si>
    <t>Se solicita dejar de usar el deflactor PPI Industrial Commodities less fuels (WPU03T15M05) y utilizar deflactor CPI para las cotizaciones en USD de BMI y COMA.</t>
  </si>
  <si>
    <t>5 METODOLOGÍA APLICADA
5.2 Metodología aplicada a la determinación del COMA
5.2.8 Costos de actividades de O&amp;M de brigadas
5.2.8.3.5 Tiempos de traslado de Brigadas
Pág.165
Directorio: COMA_y_Relac\Modelo\Inputs_OYM\T de traslado
Archivos: Lineas_Ciudades.xlsx, SSEE_Ciudades.xlsx</t>
  </si>
  <si>
    <t xml:space="preserve">En el informe se describe que se calcula una distancia de traslado para cada SSEE y para cada tramo de línea. En modelo de cálculo se aprecia que para el cálculo de costos por traslado se ocupa una distancia promedio de traslado para líneas y SSEE.
En el apartado 5.2.8.3.5 Tiempos de traslado de Brigadas, se mencionan aspectos relevantes de la metodología utilizada por el consultor, pero esta resulta insuficiente para entender la totalidad del modelo de cálculo. </t>
  </si>
  <si>
    <t>Como parte de las respuesta a las observaciones a la versión preliminar V2 del Informe Final, el consultor ha explicado con bastante detalle qué representa el parámetro "Km Ajustado", que se utiliza en el cálculo de tiempos de para traslado a Líneas, aunque de todas formas resulta necesario que esta explicación quede plasmada en el informe.
Si bien en lo general el consultor describe la metodología de cálculo de tiempos de traslado para actividades de OyM, particularmente para el caso de traslado a líneas, la metodología de cálculo es más compleja por las particularidades que esto tiene, siendo insuficiente la explicación del informe.
Adicionalmente, tanto para el modelo de líneas como el de SSEE, existen 
tramos y SSEE en que si bien el consultor a calculado sus tiempos y distancias de desplazamiento, finalmente la deja fuera el calculo del promedio.
Se solicita que el informe tenga una explicación más detallada del modelo de cálculo para traslado a línea y SSEE, explicitando ciertas consideraciones, o bien, incluir algún Anexo al respecto.</t>
  </si>
  <si>
    <t>5.2.8.4 Valorización de las Actividades de O&amp;M de brigadas
Página 170
COMA_y_Relac\Modelo
Archivo: OyM Mod CNE - Zonal C.xlsx</t>
  </si>
  <si>
    <t>En el informe se señala que: "Como ya se mencionó, se debe tener en cuenta el costo de equipos y herramientas utilizadas por las brigadas. El tratamiento particular de los mismos se desarrolló en el punto Equipos e Instrumentos dentro de la sección de Bienes Muebles e Inmuebles del presente Estudio."
De la planilla de cálculo OyM Mod CNE - Zonal C.xlsx, hoja "Equipos y Herramientas", se aprecia que para las herramientas se calcula un valor anualizado acorde a tasa del 7% y vida útil, y por otra parte, un monto de adquisición, acorde al valor unitario de la herramienta.
De lo señalado en el informe, y haciendo seguimiento a las planillas de cálculo, se desprende que el monto de adquisición de herramientas es parte del BMI. Esto llama la atención, dado que para el estudio de Tx Nacional, se ha usado un criterio distinto, dado que los costos por herramientas y equipos son anualizados e incorporados al COMA.</t>
  </si>
  <si>
    <t xml:space="preserve">Se solicita que los costos por herramientas y equipos sean anualizados e incorporados al COMA, tal como se hace en el estudio de Tx Nacional.
</t>
  </si>
  <si>
    <t>5.2.8.4 Valorización de las Actividades de O&amp;M de brigadas
COMA_y_Relac\Modelo
Archivo: OyM Mod CNE - Zonal C.xlsx</t>
  </si>
  <si>
    <t xml:space="preserve">En el archivo OyMModCNE_ZonalC.xlsx, en la hoja "Equipos y Herramientas", en la columnas  I (Anualidad) se aprecia que las herramientas tienen vidas útiles muchos más altas que las reales, varias en 15 años de VU, mientras que hay elementos de protección personal con VU de 2 años.
Estas herramientas deben ser consideradas como elementos fungibles ya que las cuadrillas les dan uso en terreno todo el año y en condiciones extremas de clima y geografía. Un alicate, una caja de herramientas, una destornillador, una llave, etc., no pueden tener una vida útil de 15 años en estas condiciones.
Suponer que los costos de herramientas se pueden considerar como una inversión a ser anualizada en 15 años es un error, tanto desde el punto de vista conceptual como práctico. </t>
  </si>
  <si>
    <t>Se solicita considerar las herramientas como elementos fungibles ya que son un gasto para la EM y no una inversión, ya que corresponden a gastos.</t>
  </si>
  <si>
    <t xml:space="preserve">Velocidades y distancias de traslado: en las memorias de cálculo de los  modelos de tiempos de traslado a SSEE y Líneas, se aprecia que hay tres tipos de sectores: urbano, rural y montañoso, en donde para cada uno se estima una velocidad promedio de traslado. En general, como resultados del modelo se tienen velocidades de desplazamiento promedio entorno a los 65 km/h .
Dentro de los criterios de cálculo, no se ha considerado los factores demográficos del litoral de la Quinta Región, en el cual en los meses de verano, diciembre a marzo, la demanda de población genera problemas de alta congestión en los tiempos de desplazamientos de las cuadrillas en terreno. En promedio, para el periodo de diciembre a marzo, las velocidades podrían estimarse en 30 km/h </t>
  </si>
  <si>
    <t xml:space="preserve"> Se solicita corregir los valores de velocidad estimados ajustándose a la realidad del litoral de la Quinta Región, considerando la variable demográfica estacional, especialmente en los meses de verano.</t>
  </si>
  <si>
    <t>Para el sistema zonal C, el modelo considera algunas SSEE y Tramos de Línea que son atendidos por los centros zonales de Rancagua, Los Vilos y Castro, lo cual representa un error.</t>
  </si>
  <si>
    <t>Se solicita corregir los modelos de tiempos de traslados para SSEE y Líneas, sin considerar centros regionales de Rancagua, los vilos y Castro para el sistema zonal C.</t>
  </si>
  <si>
    <t>Corrección empresa propietaria de tramo</t>
  </si>
  <si>
    <t>Nombre244</t>
  </si>
  <si>
    <t>NombreTramoBBDD</t>
  </si>
  <si>
    <t>IDPropietaria</t>
  </si>
  <si>
    <t>Propietario corregido</t>
  </si>
  <si>
    <t>Cerro Navia 110-&gt;Tap Batuco 110</t>
  </si>
  <si>
    <t>Cerro Navia 110-&gt;Tap Batuco 110 I</t>
  </si>
  <si>
    <t>P_079</t>
  </si>
  <si>
    <t>CTNG</t>
  </si>
  <si>
    <t>Cerro Navia 110-&gt;Tap Batuco 110 II</t>
  </si>
  <si>
    <t>La Calera 110-&gt;Tap Pachacama A 110</t>
  </si>
  <si>
    <t>Tap Pachacama 1 110-&gt;La Calera 110 I</t>
  </si>
  <si>
    <t>Tap Pachacama 2 110-&gt;La Calera 110 II</t>
  </si>
  <si>
    <t>Las Vegas 110-&gt;Punta de Peuco 110</t>
  </si>
  <si>
    <t>Las Vegas 110-&gt;Punta de Peuco 110 I</t>
  </si>
  <si>
    <t>Las Vegas 110-&gt;Punta de Peuco 110 II</t>
  </si>
  <si>
    <t>Las Vegas 110-&gt;Tap Pachacama A 110</t>
  </si>
  <si>
    <t>Tap Pachacama 1 110-&gt;Las Vegas 110 I</t>
  </si>
  <si>
    <t>Tap Pachacama 2 110-&gt;Las Vegas 110 II</t>
  </si>
  <si>
    <t>Miraflores 110-&gt;Torquemada 110</t>
  </si>
  <si>
    <t>Torquemada 110-&gt;Miraflores 110 I</t>
  </si>
  <si>
    <t>Torquemada 110-&gt;Miraflores 110 II</t>
  </si>
  <si>
    <t>Punta de Peuco 110-&gt;Tap Batuco 110</t>
  </si>
  <si>
    <t>Punta de Peuco 110-&gt;Tap Batuco 110 I</t>
  </si>
  <si>
    <t>Punta de Peuco 110-&gt;Tap Batuco 110 II</t>
  </si>
  <si>
    <t>Quillota 110-&gt;San Pedro 110</t>
  </si>
  <si>
    <t>San Pedro 110-&gt;Tap Codelco Ventanas 110</t>
  </si>
  <si>
    <t>Tap Enami 110-&gt;San Pedro 110 I</t>
  </si>
  <si>
    <t>Tap Enami 110-&gt;San Pedro 110 II</t>
  </si>
  <si>
    <t>San Pedro 110-&gt;Tap Pachacama 110</t>
  </si>
  <si>
    <t>San Pedro 110-&gt;Tap Pachacama 1 110 I</t>
  </si>
  <si>
    <t>San Pedro 110-&gt;Tap Pachacama 2 110 II</t>
  </si>
  <si>
    <t>Ventanas 110-&gt;Quintero 110</t>
  </si>
  <si>
    <t>Ventanas 110-&gt;Torquemada 110</t>
  </si>
  <si>
    <t>Ventanas 110-&gt;Torquemada 110 I</t>
  </si>
  <si>
    <t>Ventanas 110-&gt;Torquemada 110 II</t>
  </si>
  <si>
    <t>Ventanas 110-&gt;Tap Codelco Ventanas 110</t>
  </si>
  <si>
    <t>Ventanas 110-&gt;Tap Enami 110 I</t>
  </si>
  <si>
    <t>Ventanas 110-&gt;Tap Enami 2 110</t>
  </si>
  <si>
    <t>Terrenos</t>
  </si>
  <si>
    <t>EmpresaPropietaria</t>
  </si>
  <si>
    <t>IdTerreno</t>
  </si>
  <si>
    <t>ColeccionGeoreferencia</t>
  </si>
  <si>
    <t>Comuna</t>
  </si>
  <si>
    <t>TipoMoneda</t>
  </si>
  <si>
    <t>RolTerreno</t>
  </si>
  <si>
    <t>Superficie</t>
  </si>
  <si>
    <t>AnoAdquisicion</t>
  </si>
  <si>
    <t>MontoAdquisicion</t>
  </si>
  <si>
    <t>SuperficieTotal</t>
  </si>
  <si>
    <t>SuperficieUtilizada</t>
  </si>
  <si>
    <t>FechaEscritura</t>
  </si>
  <si>
    <t>Luzparral</t>
  </si>
  <si>
    <t>TAPOFF</t>
  </si>
  <si>
    <t>PARRAL</t>
  </si>
  <si>
    <t>CLP</t>
  </si>
  <si>
    <t>470-9</t>
  </si>
  <si>
    <t>0,500 HÁS</t>
  </si>
  <si>
    <t>5000 M2</t>
  </si>
  <si>
    <t>2350 M2</t>
  </si>
  <si>
    <t>SSEE</t>
  </si>
  <si>
    <t>RETIRO</t>
  </si>
  <si>
    <t>Servidumbres</t>
  </si>
  <si>
    <t>IdServidumbre</t>
  </si>
  <si>
    <t>NombreTramo</t>
  </si>
  <si>
    <t>SistemaElectrico</t>
  </si>
  <si>
    <t>AnchoFranja</t>
  </si>
  <si>
    <t>LargoServidumbre</t>
  </si>
  <si>
    <t>AnoCaducidadServidumbre</t>
  </si>
  <si>
    <t>AnoConstServidumbre</t>
  </si>
  <si>
    <t>Arranque Paso Hondo</t>
  </si>
  <si>
    <t>Perpetua</t>
  </si>
  <si>
    <t>474-1</t>
  </si>
  <si>
    <t>468-19</t>
  </si>
  <si>
    <t>468-3</t>
  </si>
  <si>
    <t>468-4; 468-5; 468-6</t>
  </si>
  <si>
    <t>468-10; 468-20</t>
  </si>
  <si>
    <t>468-7; 468-8</t>
  </si>
  <si>
    <t>470-10</t>
  </si>
  <si>
    <t>Estudio Declaracion Ambiental</t>
  </si>
  <si>
    <t>IdEstudioDeclaracionAmbiental</t>
  </si>
  <si>
    <t>NombreLinea</t>
  </si>
  <si>
    <t>NombreSubestacion</t>
  </si>
  <si>
    <t>IdentificadorSEIA</t>
  </si>
  <si>
    <t>MontoEstudio</t>
  </si>
  <si>
    <t>FechapresentacionEIA</t>
  </si>
  <si>
    <t>FechaResolucionEIA</t>
  </si>
  <si>
    <t>EstadoAprobacion</t>
  </si>
  <si>
    <t>RCA 129.2015</t>
  </si>
  <si>
    <t>Línea de Transmisión 1x66 kV Tap Paso Hondo- Paso Hondo</t>
  </si>
  <si>
    <t>S/E PASO HONDO, TAP OFF Y LÍNEA DE TRANSMISIÓN</t>
  </si>
  <si>
    <t>Aprobado</t>
  </si>
  <si>
    <t>Zona</t>
  </si>
  <si>
    <t>Calificacion</t>
  </si>
  <si>
    <t>TipoTramo</t>
  </si>
  <si>
    <t>Codigo244</t>
  </si>
  <si>
    <t>FamiliaGrupo</t>
  </si>
  <si>
    <t>FamiliaObjeto</t>
  </si>
  <si>
    <t>TipoObjeto</t>
  </si>
  <si>
    <t>NombreObjeto</t>
  </si>
  <si>
    <t>UnidadObjeto</t>
  </si>
  <si>
    <t>IDDetalleVATT</t>
  </si>
  <si>
    <t>IDDetalleActivos</t>
  </si>
  <si>
    <t>IDGrupo</t>
  </si>
  <si>
    <t>Nombre</t>
  </si>
  <si>
    <t>TensionPano</t>
  </si>
  <si>
    <t>IDObjeto</t>
  </si>
  <si>
    <t>Participacion</t>
  </si>
  <si>
    <t>CantidadObjeto</t>
  </si>
  <si>
    <t>FrecuenciaObjeto</t>
  </si>
  <si>
    <t>Porcentaje</t>
  </si>
  <si>
    <t>ValorUnitario</t>
  </si>
  <si>
    <t>Area C</t>
  </si>
  <si>
    <t>Zonal</t>
  </si>
  <si>
    <t>Subestaciones</t>
  </si>
  <si>
    <t>SE-Z_102</t>
  </si>
  <si>
    <t>San Antonio</t>
  </si>
  <si>
    <t>ElementosComunesSSEE</t>
  </si>
  <si>
    <t>URI</t>
  </si>
  <si>
    <t>P_113</t>
  </si>
  <si>
    <t>Unidad</t>
  </si>
  <si>
    <t>SE-Z_104</t>
  </si>
  <si>
    <t>San Jeronimo</t>
  </si>
  <si>
    <t>ElementosSCADA</t>
  </si>
  <si>
    <t>3 COMUNICACION Y CONTROL SCADA - RTU SCADA</t>
  </si>
  <si>
    <t>P_069</t>
  </si>
  <si>
    <t>gl</t>
  </si>
  <si>
    <t>SE-Z_105</t>
  </si>
  <si>
    <t>San Pedro</t>
  </si>
  <si>
    <t>SE-Z_107</t>
  </si>
  <si>
    <t>San Sebastian</t>
  </si>
  <si>
    <t>SE-Z_109</t>
  </si>
  <si>
    <t>Tap Algarrobo Norte</t>
  </si>
  <si>
    <t>SE-Z_113</t>
  </si>
  <si>
    <t>Tap El Manzano Litoral</t>
  </si>
  <si>
    <t>SE-Z_129</t>
  </si>
  <si>
    <t>Valparaiso</t>
  </si>
  <si>
    <t>RTU (PZ)</t>
  </si>
  <si>
    <t>SE-Z_68</t>
  </si>
  <si>
    <t>Agua Santa</t>
  </si>
  <si>
    <t>SE-Z_69</t>
  </si>
  <si>
    <t>Algarrobo Chilquinta</t>
  </si>
  <si>
    <t>SE-Z_70</t>
  </si>
  <si>
    <t>Balandras</t>
  </si>
  <si>
    <t>SE-Z_71</t>
  </si>
  <si>
    <t>Bosquemar</t>
  </si>
  <si>
    <t>SE-Z_74</t>
  </si>
  <si>
    <t>Catemu</t>
  </si>
  <si>
    <t>SE-Z_77</t>
  </si>
  <si>
    <t>Con Con</t>
  </si>
  <si>
    <t>SE-Z_78</t>
  </si>
  <si>
    <t>El Melon</t>
  </si>
  <si>
    <t>SE-Z_79</t>
  </si>
  <si>
    <t>El Totoral</t>
  </si>
  <si>
    <t>SE-Z_82</t>
  </si>
  <si>
    <t>FFCC Los Andes</t>
  </si>
  <si>
    <t>SE-Z_84</t>
  </si>
  <si>
    <t>La Calera</t>
  </si>
  <si>
    <t>SE-Z_85</t>
  </si>
  <si>
    <t>Laguna Verde</t>
  </si>
  <si>
    <t>SE-Z_86</t>
  </si>
  <si>
    <t>Las Piñatas</t>
  </si>
  <si>
    <t>SE-Z_87</t>
  </si>
  <si>
    <t>Las Vegas</t>
  </si>
  <si>
    <t>SE-Z_89</t>
  </si>
  <si>
    <t>Miraflores</t>
  </si>
  <si>
    <t>SE-Z_90</t>
  </si>
  <si>
    <t>Panquehue</t>
  </si>
  <si>
    <t>SE-Z_91</t>
  </si>
  <si>
    <t>Peñablanca</t>
  </si>
  <si>
    <t>SE-Z_93</t>
  </si>
  <si>
    <t>Placilla SIC2</t>
  </si>
  <si>
    <t>SE-Z_94</t>
  </si>
  <si>
    <t>Playa Ancha</t>
  </si>
  <si>
    <t>SE-Z_95</t>
  </si>
  <si>
    <t>Quilpue</t>
  </si>
  <si>
    <t>SE-Z_97</t>
  </si>
  <si>
    <t>Quintero</t>
  </si>
  <si>
    <t>SE-Z_98</t>
  </si>
  <si>
    <t>Reñaca</t>
  </si>
  <si>
    <t>Area E</t>
  </si>
  <si>
    <t>SE-Z_226</t>
  </si>
  <si>
    <t>Alto Melipilla</t>
  </si>
  <si>
    <t>SE-Z_298</t>
  </si>
  <si>
    <t>Linares Norte</t>
  </si>
  <si>
    <t>P_119</t>
  </si>
  <si>
    <t>SE-Z_304</t>
  </si>
  <si>
    <t>Longavi</t>
  </si>
  <si>
    <t>P_117</t>
  </si>
  <si>
    <t>SE-Z_330</t>
  </si>
  <si>
    <t>Panimavida</t>
  </si>
  <si>
    <t>SE-Z_363</t>
  </si>
  <si>
    <t>San Gregorio</t>
  </si>
  <si>
    <t>SE-Z_429</t>
  </si>
  <si>
    <t>Yerbas Buenas</t>
  </si>
  <si>
    <t>S/E SAN PEDRO (CTGN)</t>
  </si>
  <si>
    <t>CTNG SpA</t>
  </si>
  <si>
    <t>S/E TORQUEMADA</t>
  </si>
  <si>
    <t>S/E AGUA SANTA</t>
  </si>
  <si>
    <t>S/E ALGARROBO NORTE</t>
  </si>
  <si>
    <t>S/E ALTO MELIPILLA</t>
  </si>
  <si>
    <t>S/E CASABLANCA</t>
  </si>
  <si>
    <t>S/E CATEMU</t>
  </si>
  <si>
    <t>S/E CHAGRES</t>
  </si>
  <si>
    <t>S/E CONCON</t>
  </si>
  <si>
    <t>S/E EL MELON</t>
  </si>
  <si>
    <t>S/E JUNCAL PORTILLO</t>
  </si>
  <si>
    <t>S/E LA CALERA</t>
  </si>
  <si>
    <t>S/E LAS VEGAS (CHILQUINTA)</t>
  </si>
  <si>
    <t>S/E LOS PLACERES</t>
  </si>
  <si>
    <t>S/E MIRAFLORES</t>
  </si>
  <si>
    <t>S/E PANQUEHUE</t>
  </si>
  <si>
    <t>S/E PLACILLA (CHILQUINTA)</t>
  </si>
  <si>
    <t>S/E PLAYA ANCHA</t>
  </si>
  <si>
    <t>S/E QUILPUE</t>
  </si>
  <si>
    <t>S/E QUINTAY</t>
  </si>
  <si>
    <t>S/E QUINTERO</t>
  </si>
  <si>
    <t>S/E REÑACA</t>
  </si>
  <si>
    <t>S/E RIECILLOS</t>
  </si>
  <si>
    <t>S/E RIO BLANCO</t>
  </si>
  <si>
    <t>S/E SAN ANTONIO</t>
  </si>
  <si>
    <t>S/E SAN FELIPE</t>
  </si>
  <si>
    <t>TAP OFF SAN PEDRO (FFCC)</t>
  </si>
  <si>
    <t>S/E SAN RAFAEL (CHILQUINTA)</t>
  </si>
  <si>
    <t>S/E SAN SEBASTIAN</t>
  </si>
  <si>
    <t>S/E TUNEL EL MELON</t>
  </si>
  <si>
    <t>S/E VALPARAISO</t>
  </si>
  <si>
    <t>S/E EL TOTORAL</t>
  </si>
  <si>
    <t>LITORAL</t>
  </si>
  <si>
    <t>S/E LAS BALANDRAS</t>
  </si>
  <si>
    <t>S/E LAS PINATAS</t>
  </si>
  <si>
    <t>S/E SAN JERONIMO</t>
  </si>
  <si>
    <t>S/E LINARES NORTE</t>
  </si>
  <si>
    <t>LUZ LINARES</t>
  </si>
  <si>
    <t>S/E PANIMAVIDA</t>
  </si>
  <si>
    <t>S/E LONGAVI</t>
  </si>
  <si>
    <t>LUZ PARRAL</t>
  </si>
  <si>
    <t>S/E SAN GREGORIO</t>
  </si>
  <si>
    <t>S/E LOS ANDES (FFCC)</t>
  </si>
  <si>
    <t>TAP OFF PUNTA PEUCO</t>
  </si>
  <si>
    <t>TAP OFF ACHUPALLAS</t>
  </si>
  <si>
    <t>TAP OFF ALGARROBO</t>
  </si>
  <si>
    <t>TAP OFF PACHACAMA</t>
  </si>
  <si>
    <t>TAP OFF QUINTAY</t>
  </si>
  <si>
    <t>TAP OFF EL MANZANO (LITORAL)</t>
  </si>
  <si>
    <t>S/E YERBAS BUENAS</t>
  </si>
  <si>
    <t>S/E BOSQUEMAR</t>
  </si>
  <si>
    <t>S/E PEÑABLANCA</t>
  </si>
  <si>
    <t>TAP OFF ENTEL</t>
  </si>
  <si>
    <t>S/E PASO HONDO</t>
  </si>
  <si>
    <t>TAP OFF PASO HONDO</t>
  </si>
  <si>
    <t>S/E NUEVA PICHIRROPULLI</t>
  </si>
  <si>
    <t>ELETRANS S.A.</t>
  </si>
  <si>
    <t>S/E MAYACA</t>
  </si>
  <si>
    <t>TAP OFF MAYACA</t>
  </si>
  <si>
    <t>TAP OFF TORRE 54</t>
  </si>
  <si>
    <t>Modelo VI                                                                           Costos de Montaje                                                   Montajes                                                            Montajes.xlsx                                                                      Hoja Cuadrillas</t>
  </si>
  <si>
    <t>Se solicita incorporar el Profesional Medio Ambientalista en todas las cuadrillas de montaje.</t>
  </si>
  <si>
    <t xml:space="preserve">Se debe considerar un profesional de Medio Ambiente en la conformación de las cuadrillas de montaje, este profesional esta siempre presente en toda obra de construcción de línea de transmisión o subestación, debido a sus aportes en el ámbito ambiental, durante la construcción.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</si>
</sst>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3">
    <xf numFmtId="0" fontId="0" fillId="0" borderId="0" xfId="0"/>
    <xf numFmtId="0" fontId="0" fillId="2" borderId="0" xfId="0" applyFill="1"/>
    <xf numFmtId="0" fontId="0" fillId="2" borderId="0" xfId="0" applyFill="1" applyAlignment="1">
      <alignment horizont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left" vertical="center" wrapText="1"/>
    </xf>
    <xf numFmtId="0" fontId="1" fillId="4" borderId="0" xfId="0" applyFont="1" applyFill="1"/>
    <xf numFmtId="0" fontId="0" fillId="0" borderId="0" xfId="0" applyFill="1"/>
    <xf numFmtId="14" fontId="0" fillId="0" borderId="0" xfId="0" applyNumberFormat="1" applyFill="1"/>
    <xf numFmtId="0" fontId="0" fillId="0" borderId="0" xfId="0" applyFont="1" applyFill="1"/>
    <xf numFmtId="0" fontId="1" fillId="4" borderId="0" xfId="0" applyFont="1" applyFill="1" applyAlignment="1">
      <alignment horizontal="left"/>
    </xf>
    <xf numFmtId="1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36"/>
  <sheetViews>
    <sheetView tabSelected="1" workbookViewId="0">
      <selection activeCell="F8" sqref="F8"/>
    </sheetView>
  </sheetViews>
  <sheetFormatPr baseColWidth="10" defaultColWidth="11" defaultRowHeight="15" x14ac:dyDescent="0.25"/>
  <cols>
    <col min="1" max="1" width="3" style="1" customWidth="1"/>
    <col min="2" max="2" width="3" style="1" bestFit="1" customWidth="1"/>
    <col min="3" max="3" width="29.42578125" style="1" bestFit="1" customWidth="1"/>
    <col min="4" max="4" width="42.7109375" style="1" bestFit="1" customWidth="1"/>
    <col min="5" max="5" width="57.85546875" style="1" customWidth="1"/>
    <col min="6" max="6" width="62.5703125" style="1" customWidth="1"/>
    <col min="7" max="16384" width="11" style="1"/>
  </cols>
  <sheetData>
    <row r="2" spans="2:6" s="2" customFormat="1" ht="30" x14ac:dyDescent="0.25">
      <c r="B2" s="3" t="s">
        <v>0</v>
      </c>
      <c r="C2" s="3" t="s">
        <v>4</v>
      </c>
      <c r="D2" s="4" t="s">
        <v>3</v>
      </c>
      <c r="E2" s="3" t="s">
        <v>2</v>
      </c>
      <c r="F2" s="3" t="s">
        <v>1</v>
      </c>
    </row>
    <row r="3" spans="2:6" ht="120" x14ac:dyDescent="0.25">
      <c r="B3" s="5">
        <v>1</v>
      </c>
      <c r="C3" s="5" t="s">
        <v>5</v>
      </c>
      <c r="D3" s="6" t="s">
        <v>6</v>
      </c>
      <c r="E3" s="6" t="s">
        <v>7</v>
      </c>
      <c r="F3" s="6" t="s">
        <v>8</v>
      </c>
    </row>
    <row r="4" spans="2:6" ht="195" x14ac:dyDescent="0.25">
      <c r="B4" s="5">
        <v>2</v>
      </c>
      <c r="C4" s="5" t="s">
        <v>5</v>
      </c>
      <c r="D4" s="6" t="s">
        <v>9</v>
      </c>
      <c r="E4" s="6" t="s">
        <v>10</v>
      </c>
      <c r="F4" s="6" t="s">
        <v>11</v>
      </c>
    </row>
    <row r="5" spans="2:6" ht="180" x14ac:dyDescent="0.25">
      <c r="B5" s="5">
        <v>3</v>
      </c>
      <c r="C5" s="5" t="s">
        <v>5</v>
      </c>
      <c r="D5" s="6" t="s">
        <v>12</v>
      </c>
      <c r="E5" s="6" t="s">
        <v>13</v>
      </c>
      <c r="F5" s="6" t="s">
        <v>14</v>
      </c>
    </row>
    <row r="6" spans="2:6" ht="285" x14ac:dyDescent="0.25">
      <c r="B6" s="5">
        <v>4</v>
      </c>
      <c r="C6" s="5" t="s">
        <v>5</v>
      </c>
      <c r="D6" s="6" t="s">
        <v>15</v>
      </c>
      <c r="E6" s="6" t="s">
        <v>16</v>
      </c>
      <c r="F6" s="6" t="s">
        <v>17</v>
      </c>
    </row>
    <row r="7" spans="2:6" ht="90" x14ac:dyDescent="0.25">
      <c r="B7" s="5">
        <v>5</v>
      </c>
      <c r="C7" s="5" t="s">
        <v>5</v>
      </c>
      <c r="D7" s="6" t="s">
        <v>350</v>
      </c>
      <c r="E7" s="6" t="s">
        <v>352</v>
      </c>
      <c r="F7" s="6" t="s">
        <v>351</v>
      </c>
    </row>
    <row r="8" spans="2:6" ht="315" x14ac:dyDescent="0.25">
      <c r="B8" s="5">
        <v>6</v>
      </c>
      <c r="C8" s="5" t="s">
        <v>5</v>
      </c>
      <c r="D8" s="6" t="s">
        <v>18</v>
      </c>
      <c r="E8" s="6" t="s">
        <v>19</v>
      </c>
      <c r="F8" s="6" t="s">
        <v>20</v>
      </c>
    </row>
    <row r="9" spans="2:6" ht="165" x14ac:dyDescent="0.25">
      <c r="B9" s="5">
        <v>7</v>
      </c>
      <c r="C9" s="5" t="s">
        <v>5</v>
      </c>
      <c r="D9" s="6" t="s">
        <v>21</v>
      </c>
      <c r="E9" s="6" t="s">
        <v>22</v>
      </c>
      <c r="F9" s="6" t="s">
        <v>23</v>
      </c>
    </row>
    <row r="10" spans="2:6" ht="105" x14ac:dyDescent="0.25">
      <c r="B10" s="5">
        <v>8</v>
      </c>
      <c r="C10" s="5" t="s">
        <v>5</v>
      </c>
      <c r="D10" s="6" t="s">
        <v>21</v>
      </c>
      <c r="E10" s="6" t="s">
        <v>24</v>
      </c>
      <c r="F10" s="6" t="s">
        <v>25</v>
      </c>
    </row>
    <row r="11" spans="2:6" ht="90" x14ac:dyDescent="0.25">
      <c r="B11" s="5">
        <v>9</v>
      </c>
      <c r="C11" s="5" t="s">
        <v>5</v>
      </c>
      <c r="D11" s="6" t="s">
        <v>21</v>
      </c>
      <c r="E11" s="6" t="s">
        <v>26</v>
      </c>
      <c r="F11" s="6" t="s">
        <v>27</v>
      </c>
    </row>
    <row r="12" spans="2:6" ht="165" x14ac:dyDescent="0.25">
      <c r="B12" s="5">
        <v>10</v>
      </c>
      <c r="C12" s="5" t="s">
        <v>5</v>
      </c>
      <c r="D12" s="6" t="s">
        <v>28</v>
      </c>
      <c r="E12" s="6" t="s">
        <v>29</v>
      </c>
      <c r="F12" s="6" t="s">
        <v>30</v>
      </c>
    </row>
    <row r="13" spans="2:6" ht="75" x14ac:dyDescent="0.25">
      <c r="B13" s="5">
        <v>11</v>
      </c>
      <c r="C13" s="5" t="s">
        <v>5</v>
      </c>
      <c r="D13" s="6" t="s">
        <v>28</v>
      </c>
      <c r="E13" s="6" t="s">
        <v>31</v>
      </c>
      <c r="F13" s="6" t="s">
        <v>32</v>
      </c>
    </row>
    <row r="14" spans="2:6" ht="60" x14ac:dyDescent="0.25">
      <c r="B14" s="5">
        <v>12</v>
      </c>
      <c r="C14" s="5" t="s">
        <v>5</v>
      </c>
      <c r="D14" s="6" t="s">
        <v>28</v>
      </c>
      <c r="E14" s="6" t="s">
        <v>33</v>
      </c>
      <c r="F14" s="6" t="s">
        <v>34</v>
      </c>
    </row>
    <row r="15" spans="2:6" ht="45" x14ac:dyDescent="0.25">
      <c r="B15" s="5">
        <v>13</v>
      </c>
      <c r="C15" s="5" t="s">
        <v>5</v>
      </c>
      <c r="D15" s="6" t="s">
        <v>35</v>
      </c>
      <c r="E15" s="6" t="s">
        <v>36</v>
      </c>
      <c r="F15" s="6" t="s">
        <v>37</v>
      </c>
    </row>
    <row r="16" spans="2:6" ht="90" x14ac:dyDescent="0.25">
      <c r="B16" s="5">
        <v>14</v>
      </c>
      <c r="C16" s="5" t="s">
        <v>5</v>
      </c>
      <c r="D16" s="6" t="s">
        <v>38</v>
      </c>
      <c r="E16" s="6" t="s">
        <v>39</v>
      </c>
      <c r="F16" s="6" t="s">
        <v>40</v>
      </c>
    </row>
    <row r="17" spans="2:6" ht="90" x14ac:dyDescent="0.25">
      <c r="B17" s="5">
        <v>15</v>
      </c>
      <c r="C17" s="5" t="s">
        <v>5</v>
      </c>
      <c r="D17" s="6" t="s">
        <v>28</v>
      </c>
      <c r="E17" s="6" t="s">
        <v>41</v>
      </c>
      <c r="F17" s="6" t="s">
        <v>42</v>
      </c>
    </row>
    <row r="18" spans="2:6" ht="120" x14ac:dyDescent="0.25">
      <c r="B18" s="5">
        <v>16</v>
      </c>
      <c r="C18" s="5" t="s">
        <v>5</v>
      </c>
      <c r="D18" s="6" t="s">
        <v>28</v>
      </c>
      <c r="E18" s="6" t="s">
        <v>43</v>
      </c>
      <c r="F18" s="6" t="s">
        <v>44</v>
      </c>
    </row>
    <row r="19" spans="2:6" ht="75" x14ac:dyDescent="0.25">
      <c r="B19" s="5">
        <v>17</v>
      </c>
      <c r="C19" s="5" t="s">
        <v>5</v>
      </c>
      <c r="D19" s="6" t="s">
        <v>28</v>
      </c>
      <c r="E19" s="6" t="s">
        <v>45</v>
      </c>
      <c r="F19" s="6" t="s">
        <v>46</v>
      </c>
    </row>
    <row r="20" spans="2:6" ht="90" x14ac:dyDescent="0.25">
      <c r="B20" s="5">
        <v>18</v>
      </c>
      <c r="C20" s="5" t="s">
        <v>5</v>
      </c>
      <c r="D20" s="6" t="s">
        <v>28</v>
      </c>
      <c r="E20" s="6" t="s">
        <v>47</v>
      </c>
      <c r="F20" s="6" t="s">
        <v>48</v>
      </c>
    </row>
    <row r="21" spans="2:6" ht="135" x14ac:dyDescent="0.25">
      <c r="B21" s="5">
        <v>19</v>
      </c>
      <c r="C21" s="5" t="s">
        <v>5</v>
      </c>
      <c r="D21" s="6" t="s">
        <v>28</v>
      </c>
      <c r="E21" s="6" t="s">
        <v>49</v>
      </c>
      <c r="F21" s="6" t="s">
        <v>50</v>
      </c>
    </row>
    <row r="22" spans="2:6" ht="120" x14ac:dyDescent="0.25">
      <c r="B22" s="5">
        <v>20</v>
      </c>
      <c r="C22" s="5" t="s">
        <v>5</v>
      </c>
      <c r="D22" s="6" t="s">
        <v>51</v>
      </c>
      <c r="E22" s="6" t="s">
        <v>52</v>
      </c>
      <c r="F22" s="6" t="s">
        <v>53</v>
      </c>
    </row>
    <row r="23" spans="2:6" ht="255" x14ac:dyDescent="0.25">
      <c r="B23" s="5">
        <v>21</v>
      </c>
      <c r="C23" s="5" t="s">
        <v>5</v>
      </c>
      <c r="D23" s="6" t="s">
        <v>60</v>
      </c>
      <c r="E23" s="6" t="s">
        <v>61</v>
      </c>
      <c r="F23" s="6" t="s">
        <v>62</v>
      </c>
    </row>
    <row r="24" spans="2:6" ht="135" x14ac:dyDescent="0.25">
      <c r="B24" s="5">
        <v>22</v>
      </c>
      <c r="C24" s="5" t="s">
        <v>5</v>
      </c>
      <c r="D24" s="6" t="s">
        <v>63</v>
      </c>
      <c r="E24" s="6" t="s">
        <v>64</v>
      </c>
      <c r="F24" s="6" t="s">
        <v>65</v>
      </c>
    </row>
    <row r="25" spans="2:6" ht="390" x14ac:dyDescent="0.25">
      <c r="B25" s="5">
        <v>23</v>
      </c>
      <c r="C25" s="5" t="s">
        <v>5</v>
      </c>
      <c r="D25" s="6" t="s">
        <v>66</v>
      </c>
      <c r="E25" s="6" t="s">
        <v>67</v>
      </c>
      <c r="F25" s="6" t="s">
        <v>68</v>
      </c>
    </row>
    <row r="26" spans="2:6" ht="240" x14ac:dyDescent="0.25">
      <c r="B26" s="5">
        <v>24</v>
      </c>
      <c r="C26" s="5" t="s">
        <v>5</v>
      </c>
      <c r="D26" s="6" t="s">
        <v>69</v>
      </c>
      <c r="E26" s="6" t="s">
        <v>70</v>
      </c>
      <c r="F26" s="6" t="s">
        <v>71</v>
      </c>
    </row>
    <row r="27" spans="2:6" ht="330" x14ac:dyDescent="0.25">
      <c r="B27" s="5">
        <v>25</v>
      </c>
      <c r="C27" s="5" t="s">
        <v>5</v>
      </c>
      <c r="D27" s="6" t="s">
        <v>72</v>
      </c>
      <c r="E27" s="6" t="s">
        <v>73</v>
      </c>
      <c r="F27" s="6" t="s">
        <v>74</v>
      </c>
    </row>
    <row r="28" spans="2:6" ht="150" x14ac:dyDescent="0.25">
      <c r="B28" s="5">
        <v>26</v>
      </c>
      <c r="C28" s="5" t="s">
        <v>5</v>
      </c>
      <c r="D28" s="6" t="s">
        <v>75</v>
      </c>
      <c r="E28" s="6" t="s">
        <v>76</v>
      </c>
      <c r="F28" s="6" t="s">
        <v>77</v>
      </c>
    </row>
    <row r="29" spans="2:6" ht="285" x14ac:dyDescent="0.25">
      <c r="B29" s="5">
        <v>27</v>
      </c>
      <c r="C29" s="5" t="s">
        <v>5</v>
      </c>
      <c r="D29" s="6" t="s">
        <v>78</v>
      </c>
      <c r="E29" s="6" t="s">
        <v>79</v>
      </c>
      <c r="F29" s="6" t="s">
        <v>80</v>
      </c>
    </row>
    <row r="30" spans="2:6" ht="285" x14ac:dyDescent="0.25">
      <c r="B30" s="5">
        <v>28</v>
      </c>
      <c r="C30" s="5" t="s">
        <v>5</v>
      </c>
      <c r="D30" s="6" t="s">
        <v>81</v>
      </c>
      <c r="E30" s="6" t="s">
        <v>82</v>
      </c>
      <c r="F30" s="6" t="s">
        <v>83</v>
      </c>
    </row>
    <row r="31" spans="2:6" ht="270" x14ac:dyDescent="0.25">
      <c r="B31" s="5">
        <v>29</v>
      </c>
      <c r="C31" s="5" t="s">
        <v>5</v>
      </c>
      <c r="D31" s="6" t="s">
        <v>84</v>
      </c>
      <c r="E31" s="6" t="s">
        <v>85</v>
      </c>
      <c r="F31" s="6" t="s">
        <v>86</v>
      </c>
    </row>
    <row r="32" spans="2:6" ht="225" x14ac:dyDescent="0.25">
      <c r="B32" s="5">
        <v>30</v>
      </c>
      <c r="C32" s="5" t="s">
        <v>5</v>
      </c>
      <c r="D32" s="6" t="s">
        <v>87</v>
      </c>
      <c r="E32" s="6" t="s">
        <v>88</v>
      </c>
      <c r="F32" s="6" t="s">
        <v>89</v>
      </c>
    </row>
    <row r="33" spans="2:6" ht="210" x14ac:dyDescent="0.25">
      <c r="B33" s="5">
        <v>31</v>
      </c>
      <c r="C33" s="5" t="s">
        <v>5</v>
      </c>
      <c r="D33" s="6" t="s">
        <v>81</v>
      </c>
      <c r="E33" s="6" t="s">
        <v>90</v>
      </c>
      <c r="F33" s="6" t="s">
        <v>91</v>
      </c>
    </row>
    <row r="34" spans="2:6" ht="180" x14ac:dyDescent="0.25">
      <c r="B34" s="5">
        <v>32</v>
      </c>
      <c r="C34" s="5" t="s">
        <v>5</v>
      </c>
      <c r="D34" s="6" t="s">
        <v>81</v>
      </c>
      <c r="E34" s="6" t="s">
        <v>92</v>
      </c>
      <c r="F34" s="6" t="s">
        <v>93</v>
      </c>
    </row>
    <row r="35" spans="2:6" ht="75" x14ac:dyDescent="0.25">
      <c r="B35" s="5">
        <v>33</v>
      </c>
      <c r="C35" s="5" t="s">
        <v>5</v>
      </c>
      <c r="D35" s="6" t="s">
        <v>54</v>
      </c>
      <c r="E35" s="6" t="s">
        <v>55</v>
      </c>
      <c r="F35" s="6" t="s">
        <v>56</v>
      </c>
    </row>
    <row r="36" spans="2:6" ht="150" x14ac:dyDescent="0.25">
      <c r="B36" s="5">
        <v>34</v>
      </c>
      <c r="C36" s="5" t="s">
        <v>5</v>
      </c>
      <c r="D36" s="6" t="s">
        <v>57</v>
      </c>
      <c r="E36" s="6" t="s">
        <v>58</v>
      </c>
      <c r="F36" s="6" t="s">
        <v>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zoomScale="90" zoomScaleNormal="90" workbookViewId="0">
      <selection activeCell="A36" sqref="A36"/>
    </sheetView>
  </sheetViews>
  <sheetFormatPr baseColWidth="10" defaultRowHeight="15" x14ac:dyDescent="0.25"/>
  <cols>
    <col min="1" max="1" width="38.5703125" bestFit="1" customWidth="1"/>
    <col min="2" max="2" width="35.28515625" bestFit="1" customWidth="1"/>
    <col min="3" max="3" width="12.7109375" bestFit="1" customWidth="1"/>
    <col min="4" max="4" width="20" bestFit="1" customWidth="1"/>
  </cols>
  <sheetData>
    <row r="1" spans="1:4" x14ac:dyDescent="0.25">
      <c r="A1" t="s">
        <v>94</v>
      </c>
    </row>
    <row r="2" spans="1:4" x14ac:dyDescent="0.25">
      <c r="A2" t="s">
        <v>95</v>
      </c>
      <c r="B2" t="s">
        <v>96</v>
      </c>
      <c r="C2" t="s">
        <v>97</v>
      </c>
      <c r="D2" t="s">
        <v>98</v>
      </c>
    </row>
    <row r="3" spans="1:4" x14ac:dyDescent="0.25">
      <c r="A3" t="s">
        <v>99</v>
      </c>
      <c r="B3" t="s">
        <v>100</v>
      </c>
      <c r="C3" t="s">
        <v>101</v>
      </c>
      <c r="D3" t="s">
        <v>102</v>
      </c>
    </row>
    <row r="4" spans="1:4" x14ac:dyDescent="0.25">
      <c r="A4" t="s">
        <v>99</v>
      </c>
      <c r="B4" t="s">
        <v>103</v>
      </c>
      <c r="C4" t="s">
        <v>101</v>
      </c>
      <c r="D4" t="s">
        <v>102</v>
      </c>
    </row>
    <row r="5" spans="1:4" x14ac:dyDescent="0.25">
      <c r="A5" t="s">
        <v>104</v>
      </c>
      <c r="B5" t="s">
        <v>105</v>
      </c>
      <c r="C5" t="s">
        <v>101</v>
      </c>
      <c r="D5" t="s">
        <v>102</v>
      </c>
    </row>
    <row r="6" spans="1:4" x14ac:dyDescent="0.25">
      <c r="A6" t="s">
        <v>104</v>
      </c>
      <c r="B6" t="s">
        <v>106</v>
      </c>
      <c r="C6" t="s">
        <v>101</v>
      </c>
      <c r="D6" t="s">
        <v>102</v>
      </c>
    </row>
    <row r="7" spans="1:4" x14ac:dyDescent="0.25">
      <c r="A7" t="s">
        <v>107</v>
      </c>
      <c r="B7" t="s">
        <v>108</v>
      </c>
      <c r="C7" t="s">
        <v>101</v>
      </c>
      <c r="D7" t="s">
        <v>102</v>
      </c>
    </row>
    <row r="8" spans="1:4" x14ac:dyDescent="0.25">
      <c r="A8" t="s">
        <v>107</v>
      </c>
      <c r="B8" t="s">
        <v>109</v>
      </c>
      <c r="C8" t="s">
        <v>101</v>
      </c>
      <c r="D8" t="s">
        <v>102</v>
      </c>
    </row>
    <row r="9" spans="1:4" x14ac:dyDescent="0.25">
      <c r="A9" t="s">
        <v>110</v>
      </c>
      <c r="B9" t="s">
        <v>111</v>
      </c>
      <c r="C9" t="s">
        <v>101</v>
      </c>
      <c r="D9" t="s">
        <v>102</v>
      </c>
    </row>
    <row r="10" spans="1:4" x14ac:dyDescent="0.25">
      <c r="A10" t="s">
        <v>110</v>
      </c>
      <c r="B10" t="s">
        <v>112</v>
      </c>
      <c r="C10" t="s">
        <v>101</v>
      </c>
      <c r="D10" t="s">
        <v>102</v>
      </c>
    </row>
    <row r="11" spans="1:4" x14ac:dyDescent="0.25">
      <c r="A11" t="s">
        <v>113</v>
      </c>
      <c r="B11" t="s">
        <v>114</v>
      </c>
      <c r="C11" t="s">
        <v>101</v>
      </c>
      <c r="D11" t="s">
        <v>102</v>
      </c>
    </row>
    <row r="12" spans="1:4" x14ac:dyDescent="0.25">
      <c r="A12" t="s">
        <v>113</v>
      </c>
      <c r="B12" t="s">
        <v>115</v>
      </c>
      <c r="C12" t="s">
        <v>101</v>
      </c>
      <c r="D12" t="s">
        <v>102</v>
      </c>
    </row>
    <row r="13" spans="1:4" x14ac:dyDescent="0.25">
      <c r="A13" t="s">
        <v>116</v>
      </c>
      <c r="B13" t="s">
        <v>117</v>
      </c>
      <c r="C13" t="s">
        <v>101</v>
      </c>
      <c r="D13" t="s">
        <v>102</v>
      </c>
    </row>
    <row r="14" spans="1:4" x14ac:dyDescent="0.25">
      <c r="A14" t="s">
        <v>116</v>
      </c>
      <c r="B14" t="s">
        <v>118</v>
      </c>
      <c r="C14" t="s">
        <v>101</v>
      </c>
      <c r="D14" t="s">
        <v>102</v>
      </c>
    </row>
    <row r="15" spans="1:4" x14ac:dyDescent="0.25">
      <c r="A15" t="s">
        <v>119</v>
      </c>
      <c r="B15" t="s">
        <v>119</v>
      </c>
      <c r="C15" t="s">
        <v>101</v>
      </c>
      <c r="D15" t="s">
        <v>102</v>
      </c>
    </row>
    <row r="16" spans="1:4" x14ac:dyDescent="0.25">
      <c r="A16" t="s">
        <v>120</v>
      </c>
      <c r="B16" t="s">
        <v>121</v>
      </c>
      <c r="C16" t="s">
        <v>101</v>
      </c>
      <c r="D16" t="s">
        <v>102</v>
      </c>
    </row>
    <row r="17" spans="1:4" x14ac:dyDescent="0.25">
      <c r="A17" t="s">
        <v>120</v>
      </c>
      <c r="B17" t="s">
        <v>122</v>
      </c>
      <c r="C17" t="s">
        <v>101</v>
      </c>
      <c r="D17" t="s">
        <v>102</v>
      </c>
    </row>
    <row r="18" spans="1:4" x14ac:dyDescent="0.25">
      <c r="A18" t="s">
        <v>123</v>
      </c>
      <c r="B18" t="s">
        <v>124</v>
      </c>
      <c r="C18" t="s">
        <v>101</v>
      </c>
      <c r="D18" t="s">
        <v>102</v>
      </c>
    </row>
    <row r="19" spans="1:4" x14ac:dyDescent="0.25">
      <c r="A19" t="s">
        <v>123</v>
      </c>
      <c r="B19" t="s">
        <v>125</v>
      </c>
      <c r="C19" t="s">
        <v>101</v>
      </c>
      <c r="D19" t="s">
        <v>102</v>
      </c>
    </row>
    <row r="20" spans="1:4" x14ac:dyDescent="0.25">
      <c r="A20" t="s">
        <v>126</v>
      </c>
      <c r="B20" t="s">
        <v>126</v>
      </c>
      <c r="C20" t="s">
        <v>101</v>
      </c>
      <c r="D20" t="s">
        <v>102</v>
      </c>
    </row>
    <row r="21" spans="1:4" x14ac:dyDescent="0.25">
      <c r="A21" t="s">
        <v>127</v>
      </c>
      <c r="B21" t="s">
        <v>128</v>
      </c>
      <c r="C21" t="s">
        <v>101</v>
      </c>
      <c r="D21" t="s">
        <v>102</v>
      </c>
    </row>
    <row r="22" spans="1:4" x14ac:dyDescent="0.25">
      <c r="A22" t="s">
        <v>127</v>
      </c>
      <c r="B22" t="s">
        <v>129</v>
      </c>
      <c r="C22" t="s">
        <v>101</v>
      </c>
      <c r="D22" t="s">
        <v>102</v>
      </c>
    </row>
    <row r="23" spans="1:4" x14ac:dyDescent="0.25">
      <c r="A23" t="s">
        <v>130</v>
      </c>
      <c r="B23" t="s">
        <v>131</v>
      </c>
      <c r="C23" t="s">
        <v>101</v>
      </c>
      <c r="D23" t="s">
        <v>102</v>
      </c>
    </row>
    <row r="24" spans="1:4" x14ac:dyDescent="0.25">
      <c r="A24" t="s">
        <v>130</v>
      </c>
      <c r="B24" t="s">
        <v>132</v>
      </c>
      <c r="C24" t="s">
        <v>101</v>
      </c>
      <c r="D24" t="s">
        <v>102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24"/>
  <sheetViews>
    <sheetView workbookViewId="0">
      <selection activeCell="F24" sqref="F24"/>
    </sheetView>
  </sheetViews>
  <sheetFormatPr baseColWidth="10" defaultRowHeight="15" x14ac:dyDescent="0.25"/>
  <cols>
    <col min="1" max="1" width="18.5703125" bestFit="1" customWidth="1"/>
  </cols>
  <sheetData>
    <row r="2" spans="1:14" x14ac:dyDescent="0.25">
      <c r="A2" s="7" t="s">
        <v>133</v>
      </c>
    </row>
    <row r="4" spans="1:14" s="8" customFormat="1" x14ac:dyDescent="0.25">
      <c r="A4" s="8" t="s">
        <v>134</v>
      </c>
      <c r="B4" s="8" t="s">
        <v>135</v>
      </c>
      <c r="C4" s="8" t="s">
        <v>136</v>
      </c>
      <c r="D4" s="8" t="s">
        <v>137</v>
      </c>
      <c r="E4" s="8" t="s">
        <v>138</v>
      </c>
      <c r="F4" s="8" t="s">
        <v>139</v>
      </c>
      <c r="G4" s="8" t="s">
        <v>140</v>
      </c>
      <c r="H4" s="8" t="s">
        <v>141</v>
      </c>
      <c r="I4" s="8" t="s">
        <v>142</v>
      </c>
      <c r="J4" s="8" t="s">
        <v>143</v>
      </c>
      <c r="K4" s="8" t="s">
        <v>144</v>
      </c>
      <c r="L4" s="8" t="s">
        <v>145</v>
      </c>
    </row>
    <row r="5" spans="1:14" s="8" customFormat="1" x14ac:dyDescent="0.25">
      <c r="A5" s="8" t="s">
        <v>146</v>
      </c>
      <c r="B5" s="8" t="s">
        <v>147</v>
      </c>
      <c r="D5" s="8" t="s">
        <v>148</v>
      </c>
      <c r="E5" s="8" t="s">
        <v>149</v>
      </c>
      <c r="F5" s="8" t="s">
        <v>150</v>
      </c>
      <c r="G5" s="8" t="s">
        <v>151</v>
      </c>
      <c r="H5" s="8">
        <v>2015</v>
      </c>
      <c r="I5" s="8">
        <v>5604400</v>
      </c>
      <c r="J5" s="8" t="s">
        <v>152</v>
      </c>
      <c r="K5" s="8" t="s">
        <v>153</v>
      </c>
      <c r="L5" s="9">
        <v>42158</v>
      </c>
    </row>
    <row r="6" spans="1:14" s="8" customFormat="1" x14ac:dyDescent="0.25">
      <c r="A6" s="8" t="s">
        <v>146</v>
      </c>
      <c r="B6" s="8" t="s">
        <v>154</v>
      </c>
      <c r="D6" s="8" t="s">
        <v>155</v>
      </c>
      <c r="E6" s="8" t="s">
        <v>149</v>
      </c>
      <c r="F6" s="8" t="s">
        <v>150</v>
      </c>
      <c r="G6" s="8" t="s">
        <v>151</v>
      </c>
      <c r="H6" s="8">
        <v>2015</v>
      </c>
      <c r="I6" s="8">
        <v>5000000</v>
      </c>
      <c r="J6" s="8" t="s">
        <v>152</v>
      </c>
      <c r="K6" s="8" t="s">
        <v>153</v>
      </c>
      <c r="L6" s="9">
        <v>42158</v>
      </c>
    </row>
    <row r="8" spans="1:14" x14ac:dyDescent="0.25">
      <c r="A8" s="7" t="s">
        <v>156</v>
      </c>
    </row>
    <row r="10" spans="1:14" s="8" customFormat="1" x14ac:dyDescent="0.25">
      <c r="A10" s="8" t="s">
        <v>134</v>
      </c>
      <c r="B10" s="8" t="s">
        <v>157</v>
      </c>
      <c r="C10" s="8" t="s">
        <v>158</v>
      </c>
      <c r="D10" s="8" t="s">
        <v>159</v>
      </c>
      <c r="E10" s="8" t="s">
        <v>138</v>
      </c>
      <c r="F10" s="8" t="s">
        <v>136</v>
      </c>
      <c r="G10" s="8" t="s">
        <v>160</v>
      </c>
      <c r="H10" s="8" t="s">
        <v>161</v>
      </c>
      <c r="I10" s="8" t="s">
        <v>162</v>
      </c>
      <c r="J10" s="8" t="s">
        <v>140</v>
      </c>
      <c r="K10" s="8" t="s">
        <v>139</v>
      </c>
      <c r="L10" s="8" t="s">
        <v>163</v>
      </c>
      <c r="M10" s="8" t="s">
        <v>142</v>
      </c>
      <c r="N10" s="8" t="s">
        <v>145</v>
      </c>
    </row>
    <row r="11" spans="1:14" s="8" customFormat="1" x14ac:dyDescent="0.25">
      <c r="A11" s="8" t="s">
        <v>146</v>
      </c>
      <c r="B11" s="8">
        <v>1</v>
      </c>
      <c r="C11" s="8" t="s">
        <v>164</v>
      </c>
      <c r="E11" s="8" t="s">
        <v>149</v>
      </c>
      <c r="G11" s="8">
        <v>14</v>
      </c>
      <c r="H11" s="10">
        <v>196.56</v>
      </c>
      <c r="I11" s="8" t="s">
        <v>165</v>
      </c>
      <c r="J11" s="8">
        <f t="shared" ref="J11:J18" si="0">G11*H11</f>
        <v>2751.84</v>
      </c>
      <c r="K11" s="8" t="s">
        <v>166</v>
      </c>
      <c r="L11" s="8">
        <v>2015</v>
      </c>
      <c r="M11" s="8">
        <v>4395600</v>
      </c>
      <c r="N11" s="9">
        <v>42044</v>
      </c>
    </row>
    <row r="12" spans="1:14" s="8" customFormat="1" x14ac:dyDescent="0.25">
      <c r="A12" s="8" t="s">
        <v>146</v>
      </c>
      <c r="B12" s="8">
        <f t="shared" ref="B12:B18" si="1">B11+1</f>
        <v>2</v>
      </c>
      <c r="C12" s="8" t="s">
        <v>164</v>
      </c>
      <c r="E12" s="8" t="s">
        <v>149</v>
      </c>
      <c r="G12" s="8">
        <v>14</v>
      </c>
      <c r="H12" s="10">
        <v>22.91</v>
      </c>
      <c r="I12" s="8" t="s">
        <v>165</v>
      </c>
      <c r="J12" s="8">
        <f t="shared" si="0"/>
        <v>320.74</v>
      </c>
      <c r="K12" s="8" t="s">
        <v>167</v>
      </c>
      <c r="L12" s="8">
        <v>2015</v>
      </c>
      <c r="M12" s="8">
        <v>6000000</v>
      </c>
      <c r="N12" s="9">
        <v>42010</v>
      </c>
    </row>
    <row r="13" spans="1:14" s="8" customFormat="1" x14ac:dyDescent="0.25">
      <c r="A13" s="8" t="s">
        <v>146</v>
      </c>
      <c r="B13" s="8">
        <f t="shared" si="1"/>
        <v>3</v>
      </c>
      <c r="C13" s="8" t="s">
        <v>164</v>
      </c>
      <c r="E13" s="8" t="s">
        <v>149</v>
      </c>
      <c r="G13" s="8">
        <v>14</v>
      </c>
      <c r="H13" s="10">
        <v>185.75</v>
      </c>
      <c r="I13" s="8" t="s">
        <v>165</v>
      </c>
      <c r="J13" s="8">
        <f t="shared" si="0"/>
        <v>2600.5</v>
      </c>
      <c r="K13" s="8" t="s">
        <v>168</v>
      </c>
      <c r="L13" s="8">
        <v>2015</v>
      </c>
      <c r="M13" s="8">
        <v>6500000</v>
      </c>
      <c r="N13" s="9">
        <v>42039</v>
      </c>
    </row>
    <row r="14" spans="1:14" s="8" customFormat="1" x14ac:dyDescent="0.25">
      <c r="A14" s="8" t="s">
        <v>146</v>
      </c>
      <c r="B14" s="8">
        <f t="shared" si="1"/>
        <v>4</v>
      </c>
      <c r="C14" s="8" t="s">
        <v>164</v>
      </c>
      <c r="E14" s="8" t="s">
        <v>149</v>
      </c>
      <c r="G14" s="8">
        <v>14</v>
      </c>
      <c r="H14" s="8">
        <f>186.31+199.33+417.79</f>
        <v>803.43000000000006</v>
      </c>
      <c r="I14" s="8" t="s">
        <v>165</v>
      </c>
      <c r="J14" s="8">
        <f t="shared" si="0"/>
        <v>11248.02</v>
      </c>
      <c r="K14" s="8" t="s">
        <v>169</v>
      </c>
      <c r="L14" s="8">
        <v>2015</v>
      </c>
      <c r="M14" s="8">
        <v>31276124</v>
      </c>
      <c r="N14" s="9">
        <v>42352</v>
      </c>
    </row>
    <row r="15" spans="1:14" s="8" customFormat="1" x14ac:dyDescent="0.25">
      <c r="A15" s="8" t="s">
        <v>146</v>
      </c>
      <c r="B15" s="8">
        <f t="shared" si="1"/>
        <v>5</v>
      </c>
      <c r="C15" s="8" t="s">
        <v>164</v>
      </c>
      <c r="E15" s="8" t="s">
        <v>149</v>
      </c>
      <c r="G15" s="8">
        <v>14</v>
      </c>
      <c r="H15" s="8">
        <f>16.92+32.57</f>
        <v>49.49</v>
      </c>
      <c r="I15" s="8" t="s">
        <v>165</v>
      </c>
      <c r="J15" s="8">
        <f t="shared" si="0"/>
        <v>692.86</v>
      </c>
      <c r="K15" s="8" t="s">
        <v>170</v>
      </c>
      <c r="L15" s="8">
        <v>2015</v>
      </c>
      <c r="M15" s="8">
        <v>4000000</v>
      </c>
      <c r="N15" s="9">
        <v>42010</v>
      </c>
    </row>
    <row r="16" spans="1:14" s="8" customFormat="1" x14ac:dyDescent="0.25">
      <c r="A16" s="8" t="s">
        <v>146</v>
      </c>
      <c r="B16" s="8">
        <f t="shared" si="1"/>
        <v>6</v>
      </c>
      <c r="C16" s="8" t="s">
        <v>164</v>
      </c>
      <c r="E16" s="8" t="s">
        <v>149</v>
      </c>
      <c r="G16" s="8">
        <v>14</v>
      </c>
      <c r="H16" s="8">
        <f>156.38+231.98</f>
        <v>388.36</v>
      </c>
      <c r="I16" s="8" t="s">
        <v>165</v>
      </c>
      <c r="J16" s="8">
        <f t="shared" si="0"/>
        <v>5437.04</v>
      </c>
      <c r="K16" s="8" t="s">
        <v>171</v>
      </c>
      <c r="L16" s="8">
        <v>2015</v>
      </c>
      <c r="M16" s="8">
        <v>9961587</v>
      </c>
      <c r="N16" s="9">
        <v>42277</v>
      </c>
    </row>
    <row r="17" spans="1:14" s="8" customFormat="1" x14ac:dyDescent="0.25">
      <c r="A17" s="8" t="s">
        <v>146</v>
      </c>
      <c r="B17" s="8">
        <f t="shared" si="1"/>
        <v>7</v>
      </c>
      <c r="C17" s="8" t="s">
        <v>164</v>
      </c>
      <c r="E17" s="8" t="s">
        <v>149</v>
      </c>
      <c r="G17" s="8">
        <v>14</v>
      </c>
      <c r="H17" s="8">
        <f>166.97+199.8</f>
        <v>366.77</v>
      </c>
      <c r="I17" s="8" t="s">
        <v>165</v>
      </c>
      <c r="J17" s="8">
        <f t="shared" si="0"/>
        <v>5134.78</v>
      </c>
      <c r="L17" s="8">
        <v>2015</v>
      </c>
      <c r="M17" s="8">
        <v>12700000</v>
      </c>
      <c r="N17" s="9">
        <v>42485</v>
      </c>
    </row>
    <row r="18" spans="1:14" s="8" customFormat="1" x14ac:dyDescent="0.25">
      <c r="A18" s="8" t="s">
        <v>146</v>
      </c>
      <c r="B18" s="8">
        <f t="shared" si="1"/>
        <v>8</v>
      </c>
      <c r="C18" s="8" t="s">
        <v>164</v>
      </c>
      <c r="E18" s="8" t="s">
        <v>149</v>
      </c>
      <c r="G18" s="8">
        <v>14</v>
      </c>
      <c r="H18" s="8">
        <f>63.28</f>
        <v>63.28</v>
      </c>
      <c r="I18" s="8" t="s">
        <v>165</v>
      </c>
      <c r="J18" s="8">
        <f t="shared" si="0"/>
        <v>885.92000000000007</v>
      </c>
      <c r="K18" s="8" t="s">
        <v>172</v>
      </c>
      <c r="L18" s="8">
        <v>2015</v>
      </c>
      <c r="M18" s="8">
        <v>7250000</v>
      </c>
      <c r="N18" s="9">
        <v>42010</v>
      </c>
    </row>
    <row r="19" spans="1:14" s="8" customFormat="1" x14ac:dyDescent="0.25"/>
    <row r="21" spans="1:14" x14ac:dyDescent="0.25">
      <c r="A21" s="11" t="s">
        <v>173</v>
      </c>
      <c r="B21" s="11"/>
    </row>
    <row r="23" spans="1:14" x14ac:dyDescent="0.25">
      <c r="A23" t="s">
        <v>134</v>
      </c>
      <c r="B23" t="s">
        <v>174</v>
      </c>
      <c r="C23" t="s">
        <v>175</v>
      </c>
      <c r="D23" t="s">
        <v>176</v>
      </c>
      <c r="E23" t="s">
        <v>138</v>
      </c>
      <c r="F23" t="s">
        <v>177</v>
      </c>
      <c r="G23" t="s">
        <v>178</v>
      </c>
      <c r="H23" t="s">
        <v>179</v>
      </c>
      <c r="I23" t="s">
        <v>180</v>
      </c>
      <c r="J23" t="s">
        <v>181</v>
      </c>
    </row>
    <row r="24" spans="1:14" x14ac:dyDescent="0.25">
      <c r="A24" t="s">
        <v>146</v>
      </c>
      <c r="B24" t="s">
        <v>182</v>
      </c>
      <c r="C24" t="s">
        <v>183</v>
      </c>
      <c r="D24" t="s">
        <v>184</v>
      </c>
      <c r="E24" t="s">
        <v>149</v>
      </c>
      <c r="F24" t="s">
        <v>182</v>
      </c>
      <c r="G24">
        <v>8549921</v>
      </c>
      <c r="H24" s="12">
        <v>42142</v>
      </c>
      <c r="I24">
        <v>42671</v>
      </c>
      <c r="J24" t="s">
        <v>185</v>
      </c>
    </row>
  </sheetData>
  <mergeCells count="1">
    <mergeCell ref="A21:B2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6"/>
  <sheetViews>
    <sheetView workbookViewId="0">
      <selection activeCell="E9" sqref="E9"/>
    </sheetView>
  </sheetViews>
  <sheetFormatPr baseColWidth="10" defaultRowHeight="15" x14ac:dyDescent="0.25"/>
  <cols>
    <col min="3" max="3" width="13.7109375" bestFit="1" customWidth="1"/>
    <col min="5" max="5" width="31.7109375" customWidth="1"/>
    <col min="6" max="6" width="13.7109375" bestFit="1" customWidth="1"/>
    <col min="7" max="7" width="23" bestFit="1" customWidth="1"/>
    <col min="9" max="9" width="67.28515625" customWidth="1"/>
  </cols>
  <sheetData>
    <row r="1" spans="1:22" x14ac:dyDescent="0.25">
      <c r="A1" t="s">
        <v>186</v>
      </c>
      <c r="B1" t="s">
        <v>187</v>
      </c>
      <c r="C1" t="s">
        <v>188</v>
      </c>
      <c r="D1" t="s">
        <v>189</v>
      </c>
      <c r="E1" t="s">
        <v>95</v>
      </c>
      <c r="F1" t="s">
        <v>190</v>
      </c>
      <c r="G1" t="s">
        <v>191</v>
      </c>
      <c r="H1" t="s">
        <v>192</v>
      </c>
      <c r="I1" t="s">
        <v>193</v>
      </c>
      <c r="J1" t="s">
        <v>97</v>
      </c>
      <c r="K1" t="s">
        <v>194</v>
      </c>
      <c r="L1" t="s">
        <v>195</v>
      </c>
      <c r="M1" t="s">
        <v>196</v>
      </c>
      <c r="N1" t="s">
        <v>197</v>
      </c>
      <c r="O1" t="s">
        <v>198</v>
      </c>
      <c r="P1" t="s">
        <v>199</v>
      </c>
      <c r="Q1" t="s">
        <v>200</v>
      </c>
      <c r="R1" t="s">
        <v>201</v>
      </c>
      <c r="S1" t="s">
        <v>202</v>
      </c>
      <c r="T1" t="s">
        <v>203</v>
      </c>
      <c r="U1" t="s">
        <v>204</v>
      </c>
      <c r="V1" t="s">
        <v>205</v>
      </c>
    </row>
    <row r="2" spans="1:22" x14ac:dyDescent="0.25">
      <c r="A2" t="s">
        <v>206</v>
      </c>
      <c r="B2" t="s">
        <v>207</v>
      </c>
      <c r="C2" t="s">
        <v>208</v>
      </c>
      <c r="D2" t="s">
        <v>209</v>
      </c>
      <c r="E2" t="s">
        <v>210</v>
      </c>
      <c r="F2" t="s">
        <v>208</v>
      </c>
      <c r="G2" t="s">
        <v>211</v>
      </c>
      <c r="H2">
        <v>1594</v>
      </c>
      <c r="I2" t="s">
        <v>212</v>
      </c>
      <c r="J2" t="s">
        <v>213</v>
      </c>
      <c r="K2" t="s">
        <v>214</v>
      </c>
      <c r="L2">
        <v>243243</v>
      </c>
      <c r="M2">
        <v>243243</v>
      </c>
      <c r="N2">
        <v>445283</v>
      </c>
      <c r="O2" t="s">
        <v>210</v>
      </c>
      <c r="P2">
        <v>0</v>
      </c>
      <c r="Q2">
        <v>700108</v>
      </c>
      <c r="R2">
        <v>1</v>
      </c>
      <c r="S2">
        <v>1</v>
      </c>
      <c r="T2">
        <v>1</v>
      </c>
      <c r="U2">
        <v>1</v>
      </c>
      <c r="V2">
        <v>375.52</v>
      </c>
    </row>
    <row r="3" spans="1:22" x14ac:dyDescent="0.25">
      <c r="A3" t="s">
        <v>206</v>
      </c>
      <c r="B3" t="s">
        <v>207</v>
      </c>
      <c r="C3" t="s">
        <v>208</v>
      </c>
      <c r="D3" t="s">
        <v>215</v>
      </c>
      <c r="E3" t="s">
        <v>216</v>
      </c>
      <c r="F3" t="s">
        <v>208</v>
      </c>
      <c r="G3" t="s">
        <v>217</v>
      </c>
      <c r="H3">
        <v>23</v>
      </c>
      <c r="I3" t="s">
        <v>218</v>
      </c>
      <c r="J3" t="s">
        <v>219</v>
      </c>
      <c r="K3" t="s">
        <v>220</v>
      </c>
      <c r="L3">
        <v>286534</v>
      </c>
      <c r="M3">
        <v>286534</v>
      </c>
      <c r="N3">
        <v>445285</v>
      </c>
      <c r="O3" t="s">
        <v>216</v>
      </c>
      <c r="P3">
        <v>0</v>
      </c>
      <c r="Q3">
        <v>786211</v>
      </c>
      <c r="R3">
        <v>1</v>
      </c>
      <c r="S3">
        <v>1</v>
      </c>
      <c r="T3">
        <v>1</v>
      </c>
      <c r="U3">
        <v>1</v>
      </c>
      <c r="V3">
        <v>222.42</v>
      </c>
    </row>
    <row r="4" spans="1:22" x14ac:dyDescent="0.25">
      <c r="A4" t="s">
        <v>206</v>
      </c>
      <c r="B4" t="s">
        <v>207</v>
      </c>
      <c r="C4" t="s">
        <v>208</v>
      </c>
      <c r="D4" t="s">
        <v>221</v>
      </c>
      <c r="E4" t="s">
        <v>222</v>
      </c>
      <c r="F4" t="s">
        <v>208</v>
      </c>
      <c r="G4" t="s">
        <v>211</v>
      </c>
      <c r="H4">
        <v>1594</v>
      </c>
      <c r="I4" t="s">
        <v>212</v>
      </c>
      <c r="J4" t="s">
        <v>213</v>
      </c>
      <c r="K4" t="s">
        <v>214</v>
      </c>
      <c r="L4">
        <v>243512</v>
      </c>
      <c r="M4">
        <v>243512</v>
      </c>
      <c r="N4">
        <v>445286</v>
      </c>
      <c r="O4" t="s">
        <v>222</v>
      </c>
      <c r="P4">
        <v>0</v>
      </c>
      <c r="Q4">
        <v>700259</v>
      </c>
      <c r="R4">
        <v>1</v>
      </c>
      <c r="S4">
        <v>1</v>
      </c>
      <c r="T4">
        <v>1</v>
      </c>
      <c r="U4">
        <v>1</v>
      </c>
      <c r="V4">
        <v>375.52</v>
      </c>
    </row>
    <row r="5" spans="1:22" x14ac:dyDescent="0.25">
      <c r="A5" t="s">
        <v>206</v>
      </c>
      <c r="B5" t="s">
        <v>207</v>
      </c>
      <c r="C5" t="s">
        <v>208</v>
      </c>
      <c r="D5" t="s">
        <v>223</v>
      </c>
      <c r="E5" t="s">
        <v>224</v>
      </c>
      <c r="F5" t="s">
        <v>208</v>
      </c>
      <c r="G5" t="s">
        <v>211</v>
      </c>
      <c r="H5">
        <v>1594</v>
      </c>
      <c r="I5" t="s">
        <v>212</v>
      </c>
      <c r="J5" t="s">
        <v>213</v>
      </c>
      <c r="K5" t="s">
        <v>214</v>
      </c>
      <c r="L5">
        <v>243690</v>
      </c>
      <c r="M5">
        <v>243690</v>
      </c>
      <c r="N5">
        <v>445288</v>
      </c>
      <c r="O5" t="s">
        <v>224</v>
      </c>
      <c r="P5">
        <v>0</v>
      </c>
      <c r="Q5">
        <v>700407</v>
      </c>
      <c r="R5">
        <v>1</v>
      </c>
      <c r="S5">
        <v>1</v>
      </c>
      <c r="T5">
        <v>1</v>
      </c>
      <c r="U5">
        <v>1</v>
      </c>
      <c r="V5">
        <v>375.52</v>
      </c>
    </row>
    <row r="6" spans="1:22" x14ac:dyDescent="0.25">
      <c r="A6" t="s">
        <v>206</v>
      </c>
      <c r="B6" t="s">
        <v>207</v>
      </c>
      <c r="C6" t="s">
        <v>208</v>
      </c>
      <c r="D6" t="s">
        <v>225</v>
      </c>
      <c r="E6" t="s">
        <v>226</v>
      </c>
      <c r="F6" t="s">
        <v>208</v>
      </c>
      <c r="G6" t="s">
        <v>211</v>
      </c>
      <c r="H6">
        <v>1594</v>
      </c>
      <c r="I6" t="s">
        <v>212</v>
      </c>
      <c r="J6" t="s">
        <v>213</v>
      </c>
      <c r="K6" t="s">
        <v>214</v>
      </c>
      <c r="L6">
        <v>244299</v>
      </c>
      <c r="M6">
        <v>244299</v>
      </c>
      <c r="N6">
        <v>445298</v>
      </c>
      <c r="O6" t="s">
        <v>226</v>
      </c>
      <c r="P6">
        <v>0</v>
      </c>
      <c r="Q6">
        <v>700679</v>
      </c>
      <c r="R6">
        <v>1</v>
      </c>
      <c r="S6">
        <v>1</v>
      </c>
      <c r="T6">
        <v>1</v>
      </c>
      <c r="U6">
        <v>1</v>
      </c>
      <c r="V6">
        <v>375.52</v>
      </c>
    </row>
    <row r="7" spans="1:22" x14ac:dyDescent="0.25">
      <c r="A7" t="s">
        <v>206</v>
      </c>
      <c r="B7" t="s">
        <v>207</v>
      </c>
      <c r="C7" t="s">
        <v>208</v>
      </c>
      <c r="D7" t="s">
        <v>227</v>
      </c>
      <c r="E7" t="s">
        <v>228</v>
      </c>
      <c r="F7" t="s">
        <v>208</v>
      </c>
      <c r="G7" t="s">
        <v>217</v>
      </c>
      <c r="H7">
        <v>23</v>
      </c>
      <c r="I7" t="s">
        <v>218</v>
      </c>
      <c r="J7" t="s">
        <v>219</v>
      </c>
      <c r="K7" t="s">
        <v>220</v>
      </c>
      <c r="L7">
        <v>286535</v>
      </c>
      <c r="M7">
        <v>286535</v>
      </c>
      <c r="N7">
        <v>445303</v>
      </c>
      <c r="O7" t="s">
        <v>228</v>
      </c>
      <c r="P7">
        <v>0</v>
      </c>
      <c r="Q7">
        <v>786213</v>
      </c>
      <c r="R7">
        <v>1</v>
      </c>
      <c r="S7">
        <v>1</v>
      </c>
      <c r="T7">
        <v>1</v>
      </c>
      <c r="U7">
        <v>1</v>
      </c>
      <c r="V7">
        <v>222.42</v>
      </c>
    </row>
    <row r="8" spans="1:22" x14ac:dyDescent="0.25">
      <c r="A8" t="s">
        <v>206</v>
      </c>
      <c r="B8" t="s">
        <v>207</v>
      </c>
      <c r="C8" t="s">
        <v>208</v>
      </c>
      <c r="D8" t="s">
        <v>229</v>
      </c>
      <c r="E8" t="s">
        <v>230</v>
      </c>
      <c r="F8" t="s">
        <v>208</v>
      </c>
      <c r="G8" t="s">
        <v>211</v>
      </c>
      <c r="H8">
        <v>2076</v>
      </c>
      <c r="I8" t="s">
        <v>231</v>
      </c>
      <c r="J8" t="s">
        <v>213</v>
      </c>
      <c r="K8" t="s">
        <v>214</v>
      </c>
      <c r="L8">
        <v>243864</v>
      </c>
      <c r="M8">
        <v>243864</v>
      </c>
      <c r="N8">
        <v>445291</v>
      </c>
      <c r="O8" t="s">
        <v>230</v>
      </c>
      <c r="P8">
        <v>0</v>
      </c>
      <c r="Q8">
        <v>700581</v>
      </c>
      <c r="R8">
        <v>1</v>
      </c>
      <c r="S8">
        <v>1</v>
      </c>
      <c r="T8">
        <v>1</v>
      </c>
      <c r="U8">
        <v>1</v>
      </c>
      <c r="V8">
        <v>9134.15</v>
      </c>
    </row>
    <row r="9" spans="1:22" x14ac:dyDescent="0.25">
      <c r="A9" t="s">
        <v>206</v>
      </c>
      <c r="B9" t="s">
        <v>207</v>
      </c>
      <c r="C9" t="s">
        <v>208</v>
      </c>
      <c r="D9" t="s">
        <v>232</v>
      </c>
      <c r="E9" t="s">
        <v>233</v>
      </c>
      <c r="F9" t="s">
        <v>208</v>
      </c>
      <c r="G9" t="s">
        <v>211</v>
      </c>
      <c r="H9">
        <v>1594</v>
      </c>
      <c r="I9" t="s">
        <v>212</v>
      </c>
      <c r="J9" t="s">
        <v>213</v>
      </c>
      <c r="K9" t="s">
        <v>214</v>
      </c>
      <c r="L9">
        <v>241341</v>
      </c>
      <c r="M9">
        <v>241341</v>
      </c>
      <c r="N9">
        <v>445252</v>
      </c>
      <c r="O9" t="s">
        <v>233</v>
      </c>
      <c r="P9">
        <v>0</v>
      </c>
      <c r="Q9">
        <v>698900</v>
      </c>
      <c r="R9">
        <v>1</v>
      </c>
      <c r="S9">
        <v>2</v>
      </c>
      <c r="T9">
        <v>1</v>
      </c>
      <c r="U9">
        <v>1</v>
      </c>
      <c r="V9">
        <v>375.52</v>
      </c>
    </row>
    <row r="10" spans="1:22" x14ac:dyDescent="0.25">
      <c r="A10" t="s">
        <v>206</v>
      </c>
      <c r="B10" t="s">
        <v>207</v>
      </c>
      <c r="C10" t="s">
        <v>208</v>
      </c>
      <c r="D10" t="s">
        <v>234</v>
      </c>
      <c r="E10" t="s">
        <v>235</v>
      </c>
      <c r="F10" t="s">
        <v>208</v>
      </c>
      <c r="G10" t="s">
        <v>211</v>
      </c>
      <c r="H10">
        <v>1594</v>
      </c>
      <c r="I10" t="s">
        <v>212</v>
      </c>
      <c r="J10" t="s">
        <v>213</v>
      </c>
      <c r="K10" t="s">
        <v>214</v>
      </c>
      <c r="L10">
        <v>243735</v>
      </c>
      <c r="M10">
        <v>243735</v>
      </c>
      <c r="N10">
        <v>445289</v>
      </c>
      <c r="O10" t="s">
        <v>235</v>
      </c>
      <c r="P10">
        <v>0</v>
      </c>
      <c r="Q10">
        <v>700452</v>
      </c>
      <c r="R10">
        <v>1</v>
      </c>
      <c r="S10">
        <v>1</v>
      </c>
      <c r="T10">
        <v>1</v>
      </c>
      <c r="U10">
        <v>1</v>
      </c>
      <c r="V10">
        <v>375.52</v>
      </c>
    </row>
    <row r="11" spans="1:22" x14ac:dyDescent="0.25">
      <c r="A11" t="s">
        <v>206</v>
      </c>
      <c r="B11" t="s">
        <v>207</v>
      </c>
      <c r="C11" t="s">
        <v>208</v>
      </c>
      <c r="D11" t="s">
        <v>236</v>
      </c>
      <c r="E11" t="s">
        <v>237</v>
      </c>
      <c r="F11" t="s">
        <v>208</v>
      </c>
      <c r="G11" t="s">
        <v>217</v>
      </c>
      <c r="H11">
        <v>23</v>
      </c>
      <c r="I11" t="s">
        <v>218</v>
      </c>
      <c r="J11" t="s">
        <v>219</v>
      </c>
      <c r="K11" t="s">
        <v>220</v>
      </c>
      <c r="L11">
        <v>286530</v>
      </c>
      <c r="M11">
        <v>286530</v>
      </c>
      <c r="N11">
        <v>445264</v>
      </c>
      <c r="O11" t="s">
        <v>237</v>
      </c>
      <c r="P11">
        <v>0</v>
      </c>
      <c r="Q11">
        <v>786212</v>
      </c>
      <c r="R11">
        <v>1</v>
      </c>
      <c r="S11">
        <v>1</v>
      </c>
      <c r="T11">
        <v>1</v>
      </c>
      <c r="U11">
        <v>1</v>
      </c>
      <c r="V11">
        <v>222.42</v>
      </c>
    </row>
    <row r="12" spans="1:22" x14ac:dyDescent="0.25">
      <c r="A12" t="s">
        <v>206</v>
      </c>
      <c r="B12" t="s">
        <v>207</v>
      </c>
      <c r="C12" t="s">
        <v>208</v>
      </c>
      <c r="D12" t="s">
        <v>238</v>
      </c>
      <c r="E12" t="s">
        <v>239</v>
      </c>
      <c r="F12" t="s">
        <v>208</v>
      </c>
      <c r="G12" t="s">
        <v>211</v>
      </c>
      <c r="H12">
        <v>2076</v>
      </c>
      <c r="I12" t="s">
        <v>231</v>
      </c>
      <c r="J12" t="s">
        <v>213</v>
      </c>
      <c r="K12" t="s">
        <v>214</v>
      </c>
      <c r="L12">
        <v>241381</v>
      </c>
      <c r="M12">
        <v>241381</v>
      </c>
      <c r="N12">
        <v>445253</v>
      </c>
      <c r="O12" t="s">
        <v>239</v>
      </c>
      <c r="P12">
        <v>0</v>
      </c>
      <c r="Q12">
        <v>698940</v>
      </c>
      <c r="R12">
        <v>1</v>
      </c>
      <c r="S12">
        <v>1</v>
      </c>
      <c r="T12">
        <v>1</v>
      </c>
      <c r="U12">
        <v>1</v>
      </c>
      <c r="V12">
        <v>9134.15</v>
      </c>
    </row>
    <row r="13" spans="1:22" x14ac:dyDescent="0.25">
      <c r="A13" t="s">
        <v>206</v>
      </c>
      <c r="B13" t="s">
        <v>207</v>
      </c>
      <c r="C13" t="s">
        <v>208</v>
      </c>
      <c r="D13" t="s">
        <v>240</v>
      </c>
      <c r="E13" t="s">
        <v>241</v>
      </c>
      <c r="F13" t="s">
        <v>208</v>
      </c>
      <c r="G13" t="s">
        <v>211</v>
      </c>
      <c r="H13">
        <v>2076</v>
      </c>
      <c r="I13" t="s">
        <v>231</v>
      </c>
      <c r="J13" t="s">
        <v>213</v>
      </c>
      <c r="K13" t="s">
        <v>214</v>
      </c>
      <c r="L13">
        <v>241580</v>
      </c>
      <c r="M13">
        <v>241580</v>
      </c>
      <c r="N13">
        <v>445256</v>
      </c>
      <c r="O13" t="s">
        <v>241</v>
      </c>
      <c r="P13">
        <v>0</v>
      </c>
      <c r="Q13">
        <v>699139</v>
      </c>
      <c r="R13">
        <v>1</v>
      </c>
      <c r="S13">
        <v>1</v>
      </c>
      <c r="T13">
        <v>1</v>
      </c>
      <c r="U13">
        <v>1</v>
      </c>
      <c r="V13">
        <v>9134.15</v>
      </c>
    </row>
    <row r="14" spans="1:22" x14ac:dyDescent="0.25">
      <c r="A14" t="s">
        <v>206</v>
      </c>
      <c r="B14" t="s">
        <v>207</v>
      </c>
      <c r="C14" t="s">
        <v>208</v>
      </c>
      <c r="D14" t="s">
        <v>242</v>
      </c>
      <c r="E14" t="s">
        <v>243</v>
      </c>
      <c r="F14" t="s">
        <v>208</v>
      </c>
      <c r="G14" t="s">
        <v>211</v>
      </c>
      <c r="H14">
        <v>1594</v>
      </c>
      <c r="I14" t="s">
        <v>212</v>
      </c>
      <c r="J14" t="s">
        <v>213</v>
      </c>
      <c r="K14" t="s">
        <v>214</v>
      </c>
      <c r="L14">
        <v>241660</v>
      </c>
      <c r="M14">
        <v>241660</v>
      </c>
      <c r="N14">
        <v>445257</v>
      </c>
      <c r="O14" t="s">
        <v>243</v>
      </c>
      <c r="P14">
        <v>0</v>
      </c>
      <c r="Q14">
        <v>699219</v>
      </c>
      <c r="R14">
        <v>1</v>
      </c>
      <c r="S14">
        <v>1</v>
      </c>
      <c r="T14">
        <v>1</v>
      </c>
      <c r="U14">
        <v>1</v>
      </c>
      <c r="V14">
        <v>375.52</v>
      </c>
    </row>
    <row r="15" spans="1:22" x14ac:dyDescent="0.25">
      <c r="A15" t="s">
        <v>206</v>
      </c>
      <c r="B15" t="s">
        <v>207</v>
      </c>
      <c r="C15" t="s">
        <v>208</v>
      </c>
      <c r="D15" t="s">
        <v>244</v>
      </c>
      <c r="E15" t="s">
        <v>245</v>
      </c>
      <c r="F15" t="s">
        <v>208</v>
      </c>
      <c r="G15" t="s">
        <v>211</v>
      </c>
      <c r="H15">
        <v>2076</v>
      </c>
      <c r="I15" t="s">
        <v>231</v>
      </c>
      <c r="J15" t="s">
        <v>213</v>
      </c>
      <c r="K15" t="s">
        <v>214</v>
      </c>
      <c r="L15">
        <v>241743</v>
      </c>
      <c r="M15">
        <v>241743</v>
      </c>
      <c r="N15">
        <v>445258</v>
      </c>
      <c r="O15" t="s">
        <v>245</v>
      </c>
      <c r="P15">
        <v>0</v>
      </c>
      <c r="Q15">
        <v>699302</v>
      </c>
      <c r="R15">
        <v>1</v>
      </c>
      <c r="S15">
        <v>1</v>
      </c>
      <c r="T15">
        <v>1</v>
      </c>
      <c r="U15">
        <v>1</v>
      </c>
      <c r="V15">
        <v>9134.15</v>
      </c>
    </row>
    <row r="16" spans="1:22" x14ac:dyDescent="0.25">
      <c r="A16" t="s">
        <v>206</v>
      </c>
      <c r="B16" t="s">
        <v>207</v>
      </c>
      <c r="C16" t="s">
        <v>208</v>
      </c>
      <c r="D16" t="s">
        <v>246</v>
      </c>
      <c r="E16" t="s">
        <v>247</v>
      </c>
      <c r="F16" t="s">
        <v>208</v>
      </c>
      <c r="G16" t="s">
        <v>217</v>
      </c>
      <c r="H16">
        <v>23</v>
      </c>
      <c r="I16" t="s">
        <v>218</v>
      </c>
      <c r="J16" t="s">
        <v>219</v>
      </c>
      <c r="K16" t="s">
        <v>220</v>
      </c>
      <c r="L16">
        <v>286529</v>
      </c>
      <c r="M16">
        <v>286529</v>
      </c>
      <c r="N16">
        <v>445259</v>
      </c>
      <c r="O16" t="s">
        <v>247</v>
      </c>
      <c r="P16">
        <v>0</v>
      </c>
      <c r="Q16">
        <v>786208</v>
      </c>
      <c r="R16">
        <v>1</v>
      </c>
      <c r="S16">
        <v>1</v>
      </c>
      <c r="T16">
        <v>1</v>
      </c>
      <c r="U16">
        <v>1</v>
      </c>
      <c r="V16">
        <v>222.42</v>
      </c>
    </row>
    <row r="17" spans="1:22" x14ac:dyDescent="0.25">
      <c r="A17" t="s">
        <v>206</v>
      </c>
      <c r="B17" t="s">
        <v>207</v>
      </c>
      <c r="C17" t="s">
        <v>208</v>
      </c>
      <c r="D17" t="s">
        <v>248</v>
      </c>
      <c r="E17" t="s">
        <v>249</v>
      </c>
      <c r="F17" t="s">
        <v>208</v>
      </c>
      <c r="G17" t="s">
        <v>211</v>
      </c>
      <c r="H17">
        <v>1594</v>
      </c>
      <c r="I17" t="s">
        <v>212</v>
      </c>
      <c r="J17" t="s">
        <v>213</v>
      </c>
      <c r="K17" t="s">
        <v>214</v>
      </c>
      <c r="L17">
        <v>244368</v>
      </c>
      <c r="M17">
        <v>244368</v>
      </c>
      <c r="N17">
        <v>445302</v>
      </c>
      <c r="O17" t="s">
        <v>249</v>
      </c>
      <c r="P17">
        <v>0</v>
      </c>
      <c r="Q17">
        <v>700815</v>
      </c>
      <c r="R17">
        <v>1</v>
      </c>
      <c r="S17">
        <v>1</v>
      </c>
      <c r="T17">
        <v>1</v>
      </c>
      <c r="U17">
        <v>1</v>
      </c>
      <c r="V17">
        <v>375.52</v>
      </c>
    </row>
    <row r="18" spans="1:22" x14ac:dyDescent="0.25">
      <c r="A18" t="s">
        <v>206</v>
      </c>
      <c r="B18" t="s">
        <v>207</v>
      </c>
      <c r="C18" t="s">
        <v>208</v>
      </c>
      <c r="D18" t="s">
        <v>250</v>
      </c>
      <c r="E18" t="s">
        <v>251</v>
      </c>
      <c r="F18" t="s">
        <v>208</v>
      </c>
      <c r="G18" t="s">
        <v>211</v>
      </c>
      <c r="H18">
        <v>1594</v>
      </c>
      <c r="I18" t="s">
        <v>212</v>
      </c>
      <c r="J18" t="s">
        <v>213</v>
      </c>
      <c r="K18" t="s">
        <v>214</v>
      </c>
      <c r="L18">
        <v>241878</v>
      </c>
      <c r="M18">
        <v>241878</v>
      </c>
      <c r="N18">
        <v>445262</v>
      </c>
      <c r="O18" t="s">
        <v>251</v>
      </c>
      <c r="P18">
        <v>0</v>
      </c>
      <c r="Q18">
        <v>699392</v>
      </c>
      <c r="R18">
        <v>1</v>
      </c>
      <c r="S18">
        <v>1</v>
      </c>
      <c r="T18">
        <v>1</v>
      </c>
      <c r="U18">
        <v>1</v>
      </c>
      <c r="V18">
        <v>375.52</v>
      </c>
    </row>
    <row r="19" spans="1:22" x14ac:dyDescent="0.25">
      <c r="A19" t="s">
        <v>206</v>
      </c>
      <c r="B19" t="s">
        <v>207</v>
      </c>
      <c r="C19" t="s">
        <v>208</v>
      </c>
      <c r="D19" t="s">
        <v>250</v>
      </c>
      <c r="E19" t="s">
        <v>251</v>
      </c>
      <c r="F19" t="s">
        <v>208</v>
      </c>
      <c r="G19" t="s">
        <v>211</v>
      </c>
      <c r="H19">
        <v>2076</v>
      </c>
      <c r="I19" t="s">
        <v>231</v>
      </c>
      <c r="J19" t="s">
        <v>213</v>
      </c>
      <c r="K19" t="s">
        <v>214</v>
      </c>
      <c r="L19">
        <v>241917</v>
      </c>
      <c r="M19">
        <v>241917</v>
      </c>
      <c r="N19">
        <v>445262</v>
      </c>
      <c r="O19" t="s">
        <v>251</v>
      </c>
      <c r="P19">
        <v>0</v>
      </c>
      <c r="Q19">
        <v>699431</v>
      </c>
      <c r="R19">
        <v>1</v>
      </c>
      <c r="S19">
        <v>1</v>
      </c>
      <c r="T19">
        <v>1</v>
      </c>
      <c r="U19">
        <v>1</v>
      </c>
      <c r="V19">
        <v>9134.15</v>
      </c>
    </row>
    <row r="20" spans="1:22" x14ac:dyDescent="0.25">
      <c r="A20" t="s">
        <v>206</v>
      </c>
      <c r="B20" t="s">
        <v>207</v>
      </c>
      <c r="C20" t="s">
        <v>208</v>
      </c>
      <c r="D20" t="s">
        <v>252</v>
      </c>
      <c r="E20" t="s">
        <v>253</v>
      </c>
      <c r="F20" t="s">
        <v>208</v>
      </c>
      <c r="G20" t="s">
        <v>211</v>
      </c>
      <c r="H20">
        <v>1594</v>
      </c>
      <c r="I20" t="s">
        <v>212</v>
      </c>
      <c r="J20" t="s">
        <v>213</v>
      </c>
      <c r="K20" t="s">
        <v>214</v>
      </c>
      <c r="L20">
        <v>241965</v>
      </c>
      <c r="M20">
        <v>241965</v>
      </c>
      <c r="N20">
        <v>445263</v>
      </c>
      <c r="O20" t="s">
        <v>253</v>
      </c>
      <c r="P20">
        <v>0</v>
      </c>
      <c r="Q20">
        <v>699479</v>
      </c>
      <c r="R20">
        <v>1</v>
      </c>
      <c r="S20">
        <v>1</v>
      </c>
      <c r="T20">
        <v>1</v>
      </c>
      <c r="U20">
        <v>1</v>
      </c>
      <c r="V20">
        <v>375.52</v>
      </c>
    </row>
    <row r="21" spans="1:22" x14ac:dyDescent="0.25">
      <c r="A21" t="s">
        <v>206</v>
      </c>
      <c r="B21" t="s">
        <v>207</v>
      </c>
      <c r="C21" t="s">
        <v>208</v>
      </c>
      <c r="D21" t="s">
        <v>254</v>
      </c>
      <c r="E21" t="s">
        <v>255</v>
      </c>
      <c r="F21" t="s">
        <v>208</v>
      </c>
      <c r="G21" t="s">
        <v>217</v>
      </c>
      <c r="H21">
        <v>23</v>
      </c>
      <c r="I21" t="s">
        <v>218</v>
      </c>
      <c r="J21" t="s">
        <v>219</v>
      </c>
      <c r="K21" t="s">
        <v>220</v>
      </c>
      <c r="L21">
        <v>286531</v>
      </c>
      <c r="M21">
        <v>286531</v>
      </c>
      <c r="N21">
        <v>445265</v>
      </c>
      <c r="O21" t="s">
        <v>255</v>
      </c>
      <c r="P21">
        <v>0</v>
      </c>
      <c r="Q21">
        <v>786209</v>
      </c>
      <c r="R21">
        <v>1</v>
      </c>
      <c r="S21">
        <v>1</v>
      </c>
      <c r="T21">
        <v>1</v>
      </c>
      <c r="U21">
        <v>1</v>
      </c>
      <c r="V21">
        <v>222.42</v>
      </c>
    </row>
    <row r="22" spans="1:22" x14ac:dyDescent="0.25">
      <c r="A22" t="s">
        <v>206</v>
      </c>
      <c r="B22" t="s">
        <v>207</v>
      </c>
      <c r="C22" t="s">
        <v>208</v>
      </c>
      <c r="D22" t="s">
        <v>256</v>
      </c>
      <c r="E22" t="s">
        <v>257</v>
      </c>
      <c r="F22" t="s">
        <v>208</v>
      </c>
      <c r="G22" t="s">
        <v>211</v>
      </c>
      <c r="H22">
        <v>1594</v>
      </c>
      <c r="I22" t="s">
        <v>212</v>
      </c>
      <c r="J22" t="s">
        <v>213</v>
      </c>
      <c r="K22" t="s">
        <v>214</v>
      </c>
      <c r="L22">
        <v>242152</v>
      </c>
      <c r="M22">
        <v>242152</v>
      </c>
      <c r="N22">
        <v>445266</v>
      </c>
      <c r="O22" t="s">
        <v>257</v>
      </c>
      <c r="P22">
        <v>0</v>
      </c>
      <c r="Q22">
        <v>699571</v>
      </c>
      <c r="R22">
        <v>1</v>
      </c>
      <c r="S22">
        <v>1</v>
      </c>
      <c r="T22">
        <v>1</v>
      </c>
      <c r="U22">
        <v>1</v>
      </c>
      <c r="V22">
        <v>375.52</v>
      </c>
    </row>
    <row r="23" spans="1:22" x14ac:dyDescent="0.25">
      <c r="A23" t="s">
        <v>206</v>
      </c>
      <c r="B23" t="s">
        <v>207</v>
      </c>
      <c r="C23" t="s">
        <v>208</v>
      </c>
      <c r="D23" t="s">
        <v>258</v>
      </c>
      <c r="E23" t="s">
        <v>259</v>
      </c>
      <c r="F23" t="s">
        <v>208</v>
      </c>
      <c r="G23" t="s">
        <v>211</v>
      </c>
      <c r="H23">
        <v>1594</v>
      </c>
      <c r="I23" t="s">
        <v>212</v>
      </c>
      <c r="J23" t="s">
        <v>213</v>
      </c>
      <c r="K23" t="s">
        <v>214</v>
      </c>
      <c r="L23">
        <v>242624</v>
      </c>
      <c r="M23">
        <v>242624</v>
      </c>
      <c r="N23">
        <v>445270</v>
      </c>
      <c r="O23" t="s">
        <v>259</v>
      </c>
      <c r="P23">
        <v>0</v>
      </c>
      <c r="Q23">
        <v>699630</v>
      </c>
      <c r="R23">
        <v>1</v>
      </c>
      <c r="S23">
        <v>2</v>
      </c>
      <c r="T23">
        <v>1</v>
      </c>
      <c r="U23">
        <v>1</v>
      </c>
      <c r="V23">
        <v>375.52</v>
      </c>
    </row>
    <row r="24" spans="1:22" x14ac:dyDescent="0.25">
      <c r="A24" t="s">
        <v>206</v>
      </c>
      <c r="B24" t="s">
        <v>207</v>
      </c>
      <c r="C24" t="s">
        <v>208</v>
      </c>
      <c r="D24" t="s">
        <v>260</v>
      </c>
      <c r="E24" t="s">
        <v>261</v>
      </c>
      <c r="F24" t="s">
        <v>208</v>
      </c>
      <c r="G24" t="s">
        <v>211</v>
      </c>
      <c r="H24">
        <v>1594</v>
      </c>
      <c r="I24" t="s">
        <v>212</v>
      </c>
      <c r="J24" t="s">
        <v>213</v>
      </c>
      <c r="K24" t="s">
        <v>214</v>
      </c>
      <c r="L24">
        <v>242662</v>
      </c>
      <c r="M24">
        <v>242662</v>
      </c>
      <c r="N24">
        <v>445271</v>
      </c>
      <c r="O24" t="s">
        <v>261</v>
      </c>
      <c r="P24">
        <v>0</v>
      </c>
      <c r="Q24">
        <v>699668</v>
      </c>
      <c r="R24">
        <v>1</v>
      </c>
      <c r="S24">
        <v>1</v>
      </c>
      <c r="T24">
        <v>1</v>
      </c>
      <c r="U24">
        <v>1</v>
      </c>
      <c r="V24">
        <v>375.52</v>
      </c>
    </row>
    <row r="25" spans="1:22" x14ac:dyDescent="0.25">
      <c r="A25" t="s">
        <v>206</v>
      </c>
      <c r="B25" t="s">
        <v>207</v>
      </c>
      <c r="C25" t="s">
        <v>208</v>
      </c>
      <c r="D25" t="s">
        <v>262</v>
      </c>
      <c r="E25" t="s">
        <v>263</v>
      </c>
      <c r="F25" t="s">
        <v>208</v>
      </c>
      <c r="G25" t="s">
        <v>211</v>
      </c>
      <c r="H25">
        <v>2076</v>
      </c>
      <c r="I25" t="s">
        <v>231</v>
      </c>
      <c r="J25" t="s">
        <v>213</v>
      </c>
      <c r="K25" t="s">
        <v>214</v>
      </c>
      <c r="L25">
        <v>244387</v>
      </c>
      <c r="M25">
        <v>244387</v>
      </c>
      <c r="N25">
        <v>445315</v>
      </c>
      <c r="O25" t="s">
        <v>263</v>
      </c>
      <c r="P25">
        <v>0</v>
      </c>
      <c r="Q25">
        <v>700821</v>
      </c>
      <c r="R25">
        <v>1</v>
      </c>
      <c r="S25">
        <v>1</v>
      </c>
      <c r="T25">
        <v>1</v>
      </c>
      <c r="U25">
        <v>1</v>
      </c>
      <c r="V25">
        <v>9134.15</v>
      </c>
    </row>
    <row r="26" spans="1:22" x14ac:dyDescent="0.25">
      <c r="A26" t="s">
        <v>206</v>
      </c>
      <c r="B26" t="s">
        <v>207</v>
      </c>
      <c r="C26" t="s">
        <v>208</v>
      </c>
      <c r="D26" t="s">
        <v>264</v>
      </c>
      <c r="E26" t="s">
        <v>265</v>
      </c>
      <c r="F26" t="s">
        <v>208</v>
      </c>
      <c r="G26" t="s">
        <v>211</v>
      </c>
      <c r="H26">
        <v>2076</v>
      </c>
      <c r="I26" t="s">
        <v>231</v>
      </c>
      <c r="J26" t="s">
        <v>213</v>
      </c>
      <c r="K26" t="s">
        <v>214</v>
      </c>
      <c r="L26">
        <v>242784</v>
      </c>
      <c r="M26">
        <v>242784</v>
      </c>
      <c r="N26">
        <v>445273</v>
      </c>
      <c r="O26" t="s">
        <v>265</v>
      </c>
      <c r="P26">
        <v>0</v>
      </c>
      <c r="Q26">
        <v>698600</v>
      </c>
      <c r="R26">
        <v>1</v>
      </c>
      <c r="S26">
        <v>1</v>
      </c>
      <c r="T26">
        <v>1</v>
      </c>
      <c r="U26">
        <v>1</v>
      </c>
      <c r="V26">
        <v>9134.15</v>
      </c>
    </row>
    <row r="27" spans="1:22" x14ac:dyDescent="0.25">
      <c r="A27" t="s">
        <v>206</v>
      </c>
      <c r="B27" t="s">
        <v>207</v>
      </c>
      <c r="C27" t="s">
        <v>208</v>
      </c>
      <c r="D27" t="s">
        <v>266</v>
      </c>
      <c r="E27" t="s">
        <v>267</v>
      </c>
      <c r="F27" t="s">
        <v>208</v>
      </c>
      <c r="G27" t="s">
        <v>211</v>
      </c>
      <c r="H27">
        <v>1594</v>
      </c>
      <c r="I27" t="s">
        <v>212</v>
      </c>
      <c r="J27" t="s">
        <v>213</v>
      </c>
      <c r="K27" t="s">
        <v>214</v>
      </c>
      <c r="L27">
        <v>242887</v>
      </c>
      <c r="M27">
        <v>242887</v>
      </c>
      <c r="N27">
        <v>445274</v>
      </c>
      <c r="O27" t="s">
        <v>267</v>
      </c>
      <c r="P27">
        <v>0</v>
      </c>
      <c r="Q27">
        <v>700971</v>
      </c>
      <c r="R27">
        <v>1</v>
      </c>
      <c r="S27">
        <v>1</v>
      </c>
      <c r="T27">
        <v>1</v>
      </c>
      <c r="U27">
        <v>1</v>
      </c>
      <c r="V27">
        <v>375.52</v>
      </c>
    </row>
    <row r="28" spans="1:22" x14ac:dyDescent="0.25">
      <c r="A28" t="s">
        <v>206</v>
      </c>
      <c r="B28" t="s">
        <v>207</v>
      </c>
      <c r="C28" t="s">
        <v>208</v>
      </c>
      <c r="D28" t="s">
        <v>268</v>
      </c>
      <c r="E28" t="s">
        <v>269</v>
      </c>
      <c r="F28" t="s">
        <v>208</v>
      </c>
      <c r="G28" t="s">
        <v>211</v>
      </c>
      <c r="H28">
        <v>1594</v>
      </c>
      <c r="I28" t="s">
        <v>212</v>
      </c>
      <c r="J28" t="s">
        <v>213</v>
      </c>
      <c r="K28" t="s">
        <v>214</v>
      </c>
      <c r="L28">
        <v>242959</v>
      </c>
      <c r="M28">
        <v>242959</v>
      </c>
      <c r="N28">
        <v>445276</v>
      </c>
      <c r="O28" t="s">
        <v>269</v>
      </c>
      <c r="P28">
        <v>0</v>
      </c>
      <c r="Q28">
        <v>699824</v>
      </c>
      <c r="R28">
        <v>1</v>
      </c>
      <c r="S28">
        <v>1</v>
      </c>
      <c r="T28">
        <v>1</v>
      </c>
      <c r="U28">
        <v>1</v>
      </c>
      <c r="V28">
        <v>375.52</v>
      </c>
    </row>
    <row r="29" spans="1:22" x14ac:dyDescent="0.25">
      <c r="A29" t="s">
        <v>206</v>
      </c>
      <c r="B29" t="s">
        <v>207</v>
      </c>
      <c r="C29" t="s">
        <v>208</v>
      </c>
      <c r="D29" t="s">
        <v>270</v>
      </c>
      <c r="E29" t="s">
        <v>271</v>
      </c>
      <c r="F29" t="s">
        <v>208</v>
      </c>
      <c r="G29" t="s">
        <v>211</v>
      </c>
      <c r="H29">
        <v>1594</v>
      </c>
      <c r="I29" t="s">
        <v>212</v>
      </c>
      <c r="J29" t="s">
        <v>213</v>
      </c>
      <c r="K29" t="s">
        <v>214</v>
      </c>
      <c r="L29">
        <v>243074</v>
      </c>
      <c r="M29">
        <v>243074</v>
      </c>
      <c r="N29">
        <v>445278</v>
      </c>
      <c r="O29" t="s">
        <v>271</v>
      </c>
      <c r="P29">
        <v>0</v>
      </c>
      <c r="Q29">
        <v>699939</v>
      </c>
      <c r="R29">
        <v>1</v>
      </c>
      <c r="S29">
        <v>1</v>
      </c>
      <c r="T29">
        <v>1</v>
      </c>
      <c r="U29">
        <v>1</v>
      </c>
      <c r="V29">
        <v>375.52</v>
      </c>
    </row>
    <row r="30" spans="1:22" x14ac:dyDescent="0.25">
      <c r="A30" t="s">
        <v>206</v>
      </c>
      <c r="B30" t="s">
        <v>207</v>
      </c>
      <c r="C30" t="s">
        <v>208</v>
      </c>
      <c r="D30" t="s">
        <v>272</v>
      </c>
      <c r="E30" t="s">
        <v>273</v>
      </c>
      <c r="F30" t="s">
        <v>208</v>
      </c>
      <c r="G30" t="s">
        <v>211</v>
      </c>
      <c r="H30">
        <v>1594</v>
      </c>
      <c r="I30" t="s">
        <v>212</v>
      </c>
      <c r="J30" t="s">
        <v>213</v>
      </c>
      <c r="K30" t="s">
        <v>214</v>
      </c>
      <c r="L30">
        <v>243123</v>
      </c>
      <c r="M30">
        <v>243123</v>
      </c>
      <c r="N30">
        <v>445279</v>
      </c>
      <c r="O30" t="s">
        <v>273</v>
      </c>
      <c r="P30">
        <v>0</v>
      </c>
      <c r="Q30">
        <v>699988</v>
      </c>
      <c r="R30">
        <v>1</v>
      </c>
      <c r="S30">
        <v>1</v>
      </c>
      <c r="T30">
        <v>1</v>
      </c>
      <c r="U30">
        <v>1</v>
      </c>
      <c r="V30">
        <v>375.52</v>
      </c>
    </row>
    <row r="31" spans="1:22" x14ac:dyDescent="0.25">
      <c r="A31" t="s">
        <v>274</v>
      </c>
      <c r="B31" t="s">
        <v>207</v>
      </c>
      <c r="C31" t="s">
        <v>208</v>
      </c>
      <c r="D31" t="s">
        <v>275</v>
      </c>
      <c r="E31" t="s">
        <v>276</v>
      </c>
      <c r="F31" t="s">
        <v>208</v>
      </c>
      <c r="G31" t="s">
        <v>211</v>
      </c>
      <c r="H31">
        <v>2076</v>
      </c>
      <c r="I31" t="s">
        <v>231</v>
      </c>
      <c r="J31" t="s">
        <v>213</v>
      </c>
      <c r="K31" t="s">
        <v>214</v>
      </c>
      <c r="L31">
        <v>254326</v>
      </c>
      <c r="M31">
        <v>254326</v>
      </c>
      <c r="N31">
        <v>445508</v>
      </c>
      <c r="O31" t="s">
        <v>276</v>
      </c>
      <c r="P31">
        <v>0</v>
      </c>
      <c r="Q31">
        <v>713071</v>
      </c>
      <c r="R31">
        <v>1</v>
      </c>
      <c r="S31">
        <v>3</v>
      </c>
      <c r="T31">
        <v>1</v>
      </c>
      <c r="U31">
        <v>1</v>
      </c>
      <c r="V31">
        <v>9134.15</v>
      </c>
    </row>
    <row r="32" spans="1:22" x14ac:dyDescent="0.25">
      <c r="A32" t="s">
        <v>274</v>
      </c>
      <c r="B32" t="s">
        <v>207</v>
      </c>
      <c r="C32" t="s">
        <v>208</v>
      </c>
      <c r="D32" t="s">
        <v>277</v>
      </c>
      <c r="E32" t="s">
        <v>278</v>
      </c>
      <c r="F32" t="s">
        <v>208</v>
      </c>
      <c r="G32" t="s">
        <v>217</v>
      </c>
      <c r="H32">
        <v>23</v>
      </c>
      <c r="I32" t="s">
        <v>218</v>
      </c>
      <c r="J32" t="s">
        <v>279</v>
      </c>
      <c r="K32" t="s">
        <v>220</v>
      </c>
      <c r="L32">
        <v>286683</v>
      </c>
      <c r="M32">
        <v>286683</v>
      </c>
      <c r="N32">
        <v>445500</v>
      </c>
      <c r="O32" t="s">
        <v>278</v>
      </c>
      <c r="P32">
        <v>0</v>
      </c>
      <c r="Q32">
        <v>785868</v>
      </c>
      <c r="R32">
        <v>1</v>
      </c>
      <c r="S32">
        <v>1</v>
      </c>
      <c r="T32">
        <v>1</v>
      </c>
      <c r="U32">
        <v>1</v>
      </c>
      <c r="V32">
        <v>222.42</v>
      </c>
    </row>
    <row r="33" spans="1:22" x14ac:dyDescent="0.25">
      <c r="A33" t="s">
        <v>274</v>
      </c>
      <c r="B33" t="s">
        <v>207</v>
      </c>
      <c r="C33" t="s">
        <v>208</v>
      </c>
      <c r="D33" t="s">
        <v>280</v>
      </c>
      <c r="E33" t="s">
        <v>281</v>
      </c>
      <c r="F33" t="s">
        <v>208</v>
      </c>
      <c r="G33" t="s">
        <v>217</v>
      </c>
      <c r="H33">
        <v>23</v>
      </c>
      <c r="I33" t="s">
        <v>218</v>
      </c>
      <c r="J33" t="s">
        <v>282</v>
      </c>
      <c r="K33" t="s">
        <v>220</v>
      </c>
      <c r="L33">
        <v>286686</v>
      </c>
      <c r="M33">
        <v>286686</v>
      </c>
      <c r="N33">
        <v>445503</v>
      </c>
      <c r="O33" t="s">
        <v>281</v>
      </c>
      <c r="P33">
        <v>0</v>
      </c>
      <c r="Q33">
        <v>785873</v>
      </c>
      <c r="R33">
        <v>1</v>
      </c>
      <c r="S33">
        <v>1</v>
      </c>
      <c r="T33">
        <v>1</v>
      </c>
      <c r="U33">
        <v>1</v>
      </c>
      <c r="V33">
        <v>222.42</v>
      </c>
    </row>
    <row r="34" spans="1:22" x14ac:dyDescent="0.25">
      <c r="A34" t="s">
        <v>274</v>
      </c>
      <c r="B34" t="s">
        <v>207</v>
      </c>
      <c r="C34" t="s">
        <v>208</v>
      </c>
      <c r="D34" t="s">
        <v>283</v>
      </c>
      <c r="E34" t="s">
        <v>284</v>
      </c>
      <c r="F34" t="s">
        <v>208</v>
      </c>
      <c r="G34" t="s">
        <v>217</v>
      </c>
      <c r="H34">
        <v>23</v>
      </c>
      <c r="I34" t="s">
        <v>218</v>
      </c>
      <c r="J34" t="s">
        <v>279</v>
      </c>
      <c r="K34" t="s">
        <v>220</v>
      </c>
      <c r="L34">
        <v>286684</v>
      </c>
      <c r="M34">
        <v>286684</v>
      </c>
      <c r="N34">
        <v>445501</v>
      </c>
      <c r="O34" t="s">
        <v>284</v>
      </c>
      <c r="P34">
        <v>0</v>
      </c>
      <c r="Q34">
        <v>785896</v>
      </c>
      <c r="R34">
        <v>1</v>
      </c>
      <c r="S34">
        <v>1</v>
      </c>
      <c r="T34">
        <v>1</v>
      </c>
      <c r="U34">
        <v>1</v>
      </c>
      <c r="V34">
        <v>222.42</v>
      </c>
    </row>
    <row r="35" spans="1:22" x14ac:dyDescent="0.25">
      <c r="A35" t="s">
        <v>274</v>
      </c>
      <c r="B35" t="s">
        <v>207</v>
      </c>
      <c r="C35" t="s">
        <v>208</v>
      </c>
      <c r="D35" t="s">
        <v>285</v>
      </c>
      <c r="E35" t="s">
        <v>286</v>
      </c>
      <c r="F35" t="s">
        <v>208</v>
      </c>
      <c r="G35" t="s">
        <v>217</v>
      </c>
      <c r="H35">
        <v>23</v>
      </c>
      <c r="I35" t="s">
        <v>218</v>
      </c>
      <c r="J35" t="s">
        <v>282</v>
      </c>
      <c r="K35" t="s">
        <v>220</v>
      </c>
      <c r="L35">
        <v>286687</v>
      </c>
      <c r="M35">
        <v>286687</v>
      </c>
      <c r="N35">
        <v>445504</v>
      </c>
      <c r="O35" t="s">
        <v>286</v>
      </c>
      <c r="P35">
        <v>0</v>
      </c>
      <c r="Q35">
        <v>785930</v>
      </c>
      <c r="R35">
        <v>1</v>
      </c>
      <c r="S35">
        <v>2</v>
      </c>
      <c r="T35">
        <v>1</v>
      </c>
      <c r="U35">
        <v>1</v>
      </c>
      <c r="V35">
        <v>222.42</v>
      </c>
    </row>
    <row r="36" spans="1:22" x14ac:dyDescent="0.25">
      <c r="A36" t="s">
        <v>274</v>
      </c>
      <c r="B36" t="s">
        <v>207</v>
      </c>
      <c r="C36" t="s">
        <v>208</v>
      </c>
      <c r="D36" t="s">
        <v>287</v>
      </c>
      <c r="E36" t="s">
        <v>288</v>
      </c>
      <c r="F36" t="s">
        <v>208</v>
      </c>
      <c r="G36" t="s">
        <v>217</v>
      </c>
      <c r="H36">
        <v>23</v>
      </c>
      <c r="I36" t="s">
        <v>218</v>
      </c>
      <c r="J36" t="s">
        <v>279</v>
      </c>
      <c r="K36" t="s">
        <v>220</v>
      </c>
      <c r="L36">
        <v>286685</v>
      </c>
      <c r="M36">
        <v>286685</v>
      </c>
      <c r="N36">
        <v>445502</v>
      </c>
      <c r="O36" t="s">
        <v>288</v>
      </c>
      <c r="P36">
        <v>0</v>
      </c>
      <c r="Q36">
        <v>786707</v>
      </c>
      <c r="R36">
        <v>1</v>
      </c>
      <c r="S36">
        <v>1</v>
      </c>
      <c r="T36">
        <v>1</v>
      </c>
      <c r="U36">
        <v>1</v>
      </c>
      <c r="V36">
        <v>222.42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6"/>
  <sheetViews>
    <sheetView workbookViewId="0">
      <selection activeCell="F25" sqref="F25"/>
    </sheetView>
  </sheetViews>
  <sheetFormatPr baseColWidth="10" defaultRowHeight="15" x14ac:dyDescent="0.25"/>
  <cols>
    <col min="1" max="1" width="30" bestFit="1" customWidth="1"/>
    <col min="2" max="2" width="13.5703125" bestFit="1" customWidth="1"/>
  </cols>
  <sheetData>
    <row r="1" spans="1:2" x14ac:dyDescent="0.25">
      <c r="A1" t="s">
        <v>289</v>
      </c>
      <c r="B1" t="s">
        <v>290</v>
      </c>
    </row>
    <row r="2" spans="1:2" x14ac:dyDescent="0.25">
      <c r="A2" t="s">
        <v>291</v>
      </c>
      <c r="B2" t="s">
        <v>290</v>
      </c>
    </row>
    <row r="3" spans="1:2" x14ac:dyDescent="0.25">
      <c r="A3" t="s">
        <v>292</v>
      </c>
      <c r="B3" t="s">
        <v>5</v>
      </c>
    </row>
    <row r="4" spans="1:2" x14ac:dyDescent="0.25">
      <c r="A4" t="s">
        <v>293</v>
      </c>
      <c r="B4" t="s">
        <v>5</v>
      </c>
    </row>
    <row r="5" spans="1:2" x14ac:dyDescent="0.25">
      <c r="A5" t="s">
        <v>294</v>
      </c>
      <c r="B5" t="s">
        <v>5</v>
      </c>
    </row>
    <row r="6" spans="1:2" x14ac:dyDescent="0.25">
      <c r="A6" t="s">
        <v>295</v>
      </c>
      <c r="B6" t="s">
        <v>5</v>
      </c>
    </row>
    <row r="7" spans="1:2" x14ac:dyDescent="0.25">
      <c r="A7" t="s">
        <v>296</v>
      </c>
      <c r="B7" t="s">
        <v>5</v>
      </c>
    </row>
    <row r="8" spans="1:2" x14ac:dyDescent="0.25">
      <c r="A8" t="s">
        <v>297</v>
      </c>
      <c r="B8" t="s">
        <v>5</v>
      </c>
    </row>
    <row r="9" spans="1:2" x14ac:dyDescent="0.25">
      <c r="A9" t="s">
        <v>298</v>
      </c>
      <c r="B9" t="s">
        <v>5</v>
      </c>
    </row>
    <row r="10" spans="1:2" x14ac:dyDescent="0.25">
      <c r="A10" t="s">
        <v>299</v>
      </c>
      <c r="B10" t="s">
        <v>5</v>
      </c>
    </row>
    <row r="11" spans="1:2" x14ac:dyDescent="0.25">
      <c r="A11" t="s">
        <v>300</v>
      </c>
      <c r="B11" t="s">
        <v>5</v>
      </c>
    </row>
    <row r="12" spans="1:2" x14ac:dyDescent="0.25">
      <c r="A12" t="s">
        <v>301</v>
      </c>
      <c r="B12" t="s">
        <v>5</v>
      </c>
    </row>
    <row r="13" spans="1:2" x14ac:dyDescent="0.25">
      <c r="A13" t="s">
        <v>302</v>
      </c>
      <c r="B13" t="s">
        <v>5</v>
      </c>
    </row>
    <row r="14" spans="1:2" x14ac:dyDescent="0.25">
      <c r="A14" t="s">
        <v>303</v>
      </c>
      <c r="B14" t="s">
        <v>5</v>
      </c>
    </row>
    <row r="15" spans="1:2" x14ac:dyDescent="0.25">
      <c r="A15" t="s">
        <v>304</v>
      </c>
      <c r="B15" t="s">
        <v>5</v>
      </c>
    </row>
    <row r="16" spans="1:2" x14ac:dyDescent="0.25">
      <c r="A16" t="s">
        <v>305</v>
      </c>
      <c r="B16" t="s">
        <v>5</v>
      </c>
    </row>
    <row r="17" spans="1:2" x14ac:dyDescent="0.25">
      <c r="A17" t="s">
        <v>306</v>
      </c>
      <c r="B17" t="s">
        <v>5</v>
      </c>
    </row>
    <row r="18" spans="1:2" x14ac:dyDescent="0.25">
      <c r="A18" t="s">
        <v>307</v>
      </c>
      <c r="B18" t="s">
        <v>5</v>
      </c>
    </row>
    <row r="19" spans="1:2" x14ac:dyDescent="0.25">
      <c r="A19" t="s">
        <v>308</v>
      </c>
      <c r="B19" t="s">
        <v>5</v>
      </c>
    </row>
    <row r="20" spans="1:2" x14ac:dyDescent="0.25">
      <c r="A20" t="s">
        <v>309</v>
      </c>
      <c r="B20" t="s">
        <v>5</v>
      </c>
    </row>
    <row r="21" spans="1:2" x14ac:dyDescent="0.25">
      <c r="A21" t="s">
        <v>310</v>
      </c>
      <c r="B21" t="s">
        <v>5</v>
      </c>
    </row>
    <row r="22" spans="1:2" x14ac:dyDescent="0.25">
      <c r="A22" t="s">
        <v>311</v>
      </c>
      <c r="B22" t="s">
        <v>5</v>
      </c>
    </row>
    <row r="23" spans="1:2" x14ac:dyDescent="0.25">
      <c r="A23" t="s">
        <v>312</v>
      </c>
      <c r="B23" t="s">
        <v>5</v>
      </c>
    </row>
    <row r="24" spans="1:2" x14ac:dyDescent="0.25">
      <c r="A24" t="s">
        <v>313</v>
      </c>
      <c r="B24" t="s">
        <v>5</v>
      </c>
    </row>
    <row r="25" spans="1:2" x14ac:dyDescent="0.25">
      <c r="A25" t="s">
        <v>314</v>
      </c>
      <c r="B25" t="s">
        <v>5</v>
      </c>
    </row>
    <row r="26" spans="1:2" x14ac:dyDescent="0.25">
      <c r="A26" t="s">
        <v>315</v>
      </c>
      <c r="B26" t="s">
        <v>5</v>
      </c>
    </row>
    <row r="27" spans="1:2" x14ac:dyDescent="0.25">
      <c r="A27" t="s">
        <v>316</v>
      </c>
      <c r="B27" t="s">
        <v>5</v>
      </c>
    </row>
    <row r="28" spans="1:2" x14ac:dyDescent="0.25">
      <c r="A28" t="s">
        <v>317</v>
      </c>
      <c r="B28" t="s">
        <v>5</v>
      </c>
    </row>
    <row r="29" spans="1:2" x14ac:dyDescent="0.25">
      <c r="A29" t="s">
        <v>318</v>
      </c>
      <c r="B29" t="s">
        <v>5</v>
      </c>
    </row>
    <row r="30" spans="1:2" x14ac:dyDescent="0.25">
      <c r="A30" t="s">
        <v>319</v>
      </c>
      <c r="B30" t="s">
        <v>5</v>
      </c>
    </row>
    <row r="31" spans="1:2" x14ac:dyDescent="0.25">
      <c r="A31" t="s">
        <v>320</v>
      </c>
      <c r="B31" t="s">
        <v>5</v>
      </c>
    </row>
    <row r="32" spans="1:2" x14ac:dyDescent="0.25">
      <c r="A32" t="s">
        <v>321</v>
      </c>
      <c r="B32" t="s">
        <v>322</v>
      </c>
    </row>
    <row r="33" spans="1:2" x14ac:dyDescent="0.25">
      <c r="A33" t="s">
        <v>323</v>
      </c>
      <c r="B33" t="s">
        <v>322</v>
      </c>
    </row>
    <row r="34" spans="1:2" x14ac:dyDescent="0.25">
      <c r="A34" t="s">
        <v>324</v>
      </c>
      <c r="B34" t="s">
        <v>322</v>
      </c>
    </row>
    <row r="35" spans="1:2" x14ac:dyDescent="0.25">
      <c r="A35" t="s">
        <v>325</v>
      </c>
      <c r="B35" t="s">
        <v>322</v>
      </c>
    </row>
    <row r="36" spans="1:2" x14ac:dyDescent="0.25">
      <c r="A36" t="s">
        <v>326</v>
      </c>
      <c r="B36" t="s">
        <v>327</v>
      </c>
    </row>
    <row r="37" spans="1:2" x14ac:dyDescent="0.25">
      <c r="A37" t="s">
        <v>328</v>
      </c>
      <c r="B37" t="s">
        <v>327</v>
      </c>
    </row>
    <row r="38" spans="1:2" x14ac:dyDescent="0.25">
      <c r="A38" t="s">
        <v>329</v>
      </c>
      <c r="B38" t="s">
        <v>330</v>
      </c>
    </row>
    <row r="39" spans="1:2" x14ac:dyDescent="0.25">
      <c r="A39" t="s">
        <v>331</v>
      </c>
      <c r="B39" t="s">
        <v>330</v>
      </c>
    </row>
    <row r="40" spans="1:2" x14ac:dyDescent="0.25">
      <c r="A40" t="s">
        <v>332</v>
      </c>
      <c r="B40" t="s">
        <v>5</v>
      </c>
    </row>
    <row r="41" spans="1:2" x14ac:dyDescent="0.25">
      <c r="A41" t="s">
        <v>333</v>
      </c>
      <c r="B41" t="s">
        <v>290</v>
      </c>
    </row>
    <row r="42" spans="1:2" x14ac:dyDescent="0.25">
      <c r="A42" t="s">
        <v>334</v>
      </c>
      <c r="B42" t="s">
        <v>5</v>
      </c>
    </row>
    <row r="43" spans="1:2" x14ac:dyDescent="0.25">
      <c r="A43" t="s">
        <v>335</v>
      </c>
      <c r="B43" t="s">
        <v>5</v>
      </c>
    </row>
    <row r="44" spans="1:2" x14ac:dyDescent="0.25">
      <c r="A44" t="s">
        <v>336</v>
      </c>
      <c r="B44" t="s">
        <v>290</v>
      </c>
    </row>
    <row r="45" spans="1:2" x14ac:dyDescent="0.25">
      <c r="A45" t="s">
        <v>337</v>
      </c>
      <c r="B45" t="s">
        <v>5</v>
      </c>
    </row>
    <row r="46" spans="1:2" x14ac:dyDescent="0.25">
      <c r="A46" t="s">
        <v>338</v>
      </c>
      <c r="B46" t="s">
        <v>322</v>
      </c>
    </row>
    <row r="47" spans="1:2" x14ac:dyDescent="0.25">
      <c r="A47" t="s">
        <v>339</v>
      </c>
      <c r="B47" t="s">
        <v>327</v>
      </c>
    </row>
    <row r="48" spans="1:2" x14ac:dyDescent="0.25">
      <c r="A48" t="s">
        <v>340</v>
      </c>
      <c r="B48" t="s">
        <v>5</v>
      </c>
    </row>
    <row r="49" spans="1:2" x14ac:dyDescent="0.25">
      <c r="A49" t="s">
        <v>341</v>
      </c>
      <c r="B49" t="s">
        <v>5</v>
      </c>
    </row>
    <row r="50" spans="1:2" x14ac:dyDescent="0.25">
      <c r="A50" t="s">
        <v>342</v>
      </c>
      <c r="B50" t="s">
        <v>5</v>
      </c>
    </row>
    <row r="51" spans="1:2" x14ac:dyDescent="0.25">
      <c r="A51" t="s">
        <v>343</v>
      </c>
      <c r="B51" t="s">
        <v>330</v>
      </c>
    </row>
    <row r="52" spans="1:2" x14ac:dyDescent="0.25">
      <c r="A52" t="s">
        <v>344</v>
      </c>
      <c r="B52" t="s">
        <v>330</v>
      </c>
    </row>
    <row r="53" spans="1:2" x14ac:dyDescent="0.25">
      <c r="A53" t="s">
        <v>345</v>
      </c>
      <c r="B53" t="s">
        <v>346</v>
      </c>
    </row>
    <row r="54" spans="1:2" x14ac:dyDescent="0.25">
      <c r="A54" t="s">
        <v>347</v>
      </c>
      <c r="B54" t="s">
        <v>5</v>
      </c>
    </row>
    <row r="55" spans="1:2" x14ac:dyDescent="0.25">
      <c r="A55" t="s">
        <v>348</v>
      </c>
      <c r="B55" t="s">
        <v>5</v>
      </c>
    </row>
    <row r="56" spans="1:2" x14ac:dyDescent="0.25">
      <c r="A56" t="s">
        <v>349</v>
      </c>
      <c r="B56" t="s">
        <v>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Obs. Estudio ZyD</vt:lpstr>
      <vt:lpstr>Anexo</vt:lpstr>
      <vt:lpstr>Anexo Terrenos Servidum Ambient</vt:lpstr>
      <vt:lpstr>RTU</vt:lpstr>
      <vt:lpstr>SSEE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Luis Felipe Parada Dinamarca</cp:lastModifiedBy>
  <dcterms:created xsi:type="dcterms:W3CDTF">2019-10-08T21:10:49Z</dcterms:created>
  <dcterms:modified xsi:type="dcterms:W3CDTF">2020-12-24T19:08:43Z</dcterms:modified>
</cp:coreProperties>
</file>