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Zonal y Dedicado\IFP V2\"/>
    </mc:Choice>
  </mc:AlternateContent>
  <bookViews>
    <workbookView xWindow="20370" yWindow="-120" windowWidth="20730" windowHeight="11160"/>
  </bookViews>
  <sheets>
    <sheet name="Obs. IFP v2 Zonal y Dedicado" sheetId="1" r:id="rId1"/>
    <sheet name="Anexo" sheetId="3" r:id="rId2"/>
    <sheet name="Anexo Terrenos Servidum Ambient" sheetId="2" r:id="rId3"/>
  </sheets>
  <calcPr calcId="162913"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8" i="2" l="1"/>
  <c r="J18" i="2" s="1"/>
  <c r="H17" i="2"/>
  <c r="J17" i="2" s="1"/>
  <c r="H16" i="2"/>
  <c r="J16" i="2" s="1"/>
  <c r="H15" i="2"/>
  <c r="J15" i="2" s="1"/>
  <c r="H14" i="2"/>
  <c r="J14" i="2" s="1"/>
  <c r="J13" i="2"/>
  <c r="J12" i="2"/>
  <c r="B12" i="2"/>
  <c r="B13" i="2" s="1"/>
  <c r="B14" i="2" s="1"/>
  <c r="B15" i="2" s="1"/>
  <c r="B16" i="2" s="1"/>
  <c r="B17" i="2" s="1"/>
  <c r="B18" i="2" s="1"/>
  <c r="J11" i="2"/>
</calcChain>
</file>

<file path=xl/sharedStrings.xml><?xml version="1.0" encoding="utf-8"?>
<sst xmlns="http://schemas.openxmlformats.org/spreadsheetml/2006/main" count="367" uniqueCount="220">
  <si>
    <t>N°</t>
  </si>
  <si>
    <t>Nombre de Empresa o Asociación</t>
  </si>
  <si>
    <t>Identificación del Título, Subtítulo y Número de página</t>
  </si>
  <si>
    <t>Observación</t>
  </si>
  <si>
    <t>Propuesta</t>
  </si>
  <si>
    <t>CHILQUINTA</t>
  </si>
  <si>
    <t>5. METODOLOGÍA APLICADA
5.1 Metodología aplicada a la determinación del V.I
5.1.2 Caracterización de los tramos del STxZ y STxD 
5.1.2.1 Metodología empleada en el proceso de homologación 
Pág. 42</t>
  </si>
  <si>
    <t>Existen errores en las homologaciones de algunos tramos, que se detallan en hoja anexa. Además, es necesario actualizar propietario de instalaciones de la empresa Compañía Transmisora del Norte Grande S.A. (CTNG), que en la base quedaron en propiedad de AES Gener (por la fecha de la BD)</t>
  </si>
  <si>
    <t xml:space="preserve">Modelo VI
Costos de Montaje
Montajes
Montajes.xlsx
Hoja Parámetros                                                                                                                                               </t>
  </si>
  <si>
    <t>En la lista de profesionales se observa que el consultor no esta utilizando para ninguna cuadrilla el ayudante de topógrafo.</t>
  </si>
  <si>
    <t>Se solicita que para todas las cuadrillas donde este considerado el topógrafo se considere el ayudante de topógrafo</t>
  </si>
  <si>
    <t>Modelo VI
Recargos porcentuales
STZyD Fletes.xlsx</t>
  </si>
  <si>
    <t>Modelo VI
Recargos porcentuales
STZyD Gastos Generales_XXXX.xlsx</t>
  </si>
  <si>
    <t>El consultor está utilizando un límite de recargo de un valor del 6% que no se encuentra definido ni en la Ley ni en las Bases Tecnicas. Justifica este valor según el Dictamen 2-2017 del Panel de Expertos referido al plan de expansión de Transmisión Troncal período 2016 – 2017, sin embargo, este Dictamen se realiza sobre una base numérica distinta a la que se considera en el estudio de transmisión. Si el consultor determina costos mayores y los acota, significa que está eliminando costos que el mismo calculó y reconoció, por lo que no se cumpliría el objetivo de las bases que el Estudio debe reconocer todos los costos asociados a la inversión.</t>
  </si>
  <si>
    <t>Modelo VI
Recargos porcentuales
STZyD Recargo de Ingenieria.xlsx</t>
  </si>
  <si>
    <t>Se agrega al personal propio un Ing. Civil Estructural Senior sólo al tipo de Obra de Paño de Transformación, siendo que en toda obra de Líneas y otros Paños se necesitan, para realizar revisiones internas de fundaciones o estructurales.</t>
  </si>
  <si>
    <t>Se solicita incluir al Ing. Civil Estructural Senior a todas las familias de obras de líneas y de subestación.</t>
  </si>
  <si>
    <t>Modelo VI
Recargos porcentuales
Materiales_peso_transporte.xlsx</t>
  </si>
  <si>
    <t>En el informe se señala: "Cabe señalar que la disminución en el costo de bodegaje respecto de la versión anterior se explica por el traspaso a gastos generales de los costos asociados al bodeguero, vigilante y su transporte". Sin embargo,  no se ven reflejados explícitamente, ya que los costos de transporte no se adicionaron a Gastos Generales.</t>
  </si>
  <si>
    <t xml:space="preserve">Se observa que la dotación y las remuneraciones totales de la empresa modelo no presentan diferencia entre el Proceso Zx-Dx 2018-2019 y el estudio actual, a pesar que las remuneraciones del proceso anterior están en pesos de diciembre de 2013 y el proceso actual están referidas a diciembre de 2017. La utilización de la Encuesta Especial, en el actual proceso, es lo que explicaría la baja de las remuneraciones. </t>
  </si>
  <si>
    <t>Se solicita corregir las remuneraciones asignadas a los cargos de la EM y ajustar la dotación a la nueva realidad de las instalaciones que administra la EM en el proceso actual.</t>
  </si>
  <si>
    <t xml:space="preserve">Se observa que la dotación de operarios de las cuadrillas de Mantenimiento de Estructuras y líneas sin Tensión (4 operarios) y Mantenimiento de Caminos de Acceso (3 operarios) es menor a la utilizada en el Proceso Zx-Dx 2018-2019. </t>
  </si>
  <si>
    <t>Se solicita aumentar en un operario la dotación de ambas cuadrillas de calificación Electricista I.</t>
  </si>
  <si>
    <t>En algunas cuadrillas, la dotación de operarios es menor a la presentada en el proceso de tarificación anterior, como ejemplo la actividad de Limpieza de Subestaciones posee una dotación de 3 operarios, lo cual es insuficiente para cubrir subestaciones de 220 kV o 110 kV. Una situación similar presenta la actividad de Inspección y Reparación de protecciones, telecomunicaciones y SCADA, en la cual se requieren de pruebas y coordinaciones en terreno, además de un alto nivel de especialización por la tecnología que involucra y el grado de responsabilidad técnica que conllevan estas actividades.</t>
  </si>
  <si>
    <t>COMA_y_Relac.
Modelo
OyM Mod CNE - Zonal C.xlsx
Hojas: Líneas, SSEE, Paños, Transformadores_3F,             
Transformadores_1F, Equipos Compensación</t>
  </si>
  <si>
    <t>Se solicita revisar todo el dimensionamiento de las cuadrillas, los tiempos de ejecución y las frecuencias principalmente para las actividades de operación en terreno.</t>
  </si>
  <si>
    <t>Se observan los siguientes parámetros de los cuales no hay respaldos:
Gastos Administración: 9,35 %
Utilidades: 4,4 %</t>
  </si>
  <si>
    <t>Los valores presentados de mantenimiento anual son de 97,8 M USD, los que se justifican como un 3,37 % de la Inversión del SCADA. Este valor anual de mantenimiento es bajo considerando que ya el valor de VI del SCADA presentado es bajísimo (observado en el punto anterior). Por este motivo, se solicita corregir el valor del mantenimiento presentando un desglose de las actividades de mantenimiento acorde a la complejidad del sistema SCADA y el nivel de importancia de un sistema como éste. El mismo consultor en lo que es TI presenta un 11% de costos de mantenimiento sobre la inversión TI.Se solicita corregir el valor mínimo al 11% del valor de inversión corregido del SCADA y detallar las actividades de mantenimiento realizadas.</t>
  </si>
  <si>
    <t>Observación General al Informe y memorias de cálculo:
Informe_Avance_ Nº2.pdf
Anexo 11: Explicación de los modelos utilizados para el Cálculo del COMA
Pág. 456
COMA_y_Relac</t>
  </si>
  <si>
    <t>El informe presenta en forma clara el desarrollo de la metodología aplicada pero el directorio de la memoria de cálculo del COMA es poco reproducible y desordenado. Existe información en este directorio que al parecer no se utiliza el en cálculo y puede estar demás, y el resto de las planillas no están muy ordenadas. En Anexo 11 del Informe se presenta una guía del modelo de cálculo pero es insuficiente para entender las memorias de cálculo presentadas.</t>
  </si>
  <si>
    <t>Se solicita revisar el Anexo 11 para precisar mejor el uso de las memorias de cálculo del COMA y eliminar los archivos que no se usen o sean redundantes en el cálculo.</t>
  </si>
  <si>
    <t>ANEXO COMA
COMA_y_Relac\Modelo\Precios\Base_Precios CostosUnitariosModelo.xlsx, Hoja "Índices"</t>
  </si>
  <si>
    <t>En la Hoja "Índices" de planilla referida se aprecia que el deflactor para los precios en USD es el PPI Industrial Commodities less fuels (WPU03T15M05).
Llama la atención que en ninguna parte del informe se menciona este índice deflactor.
Si bien las Bases Técnicas no especifican los índices a utilizar para llevar los precios a USD dic-17, es necesario utilizar CPI para mantener coherencia con las fórmulas de indexación.</t>
  </si>
  <si>
    <t>Se solicita usar deflactor CPI en vez de PPI.</t>
  </si>
  <si>
    <t>5 METODOLOGÍA APLICADA
5.2 Metodología aplicada a la determinación del COMA
5.2.8 Costos de actividades de O&amp;M de brigadas
5.2.8.3.5 Tiempos de traslado de Brigadas
Pág.159
Directorio: Informe Preliminar\COMA_y_Relac\Modelo\Inputs_OYM\T de traslado
Archivos: Lineas_Ciudades.xlsx y SSEE_Ciudades.xlsx</t>
  </si>
  <si>
    <t xml:space="preserve">En el informe se describe que se calcula una distancia de traslado para cada SSEE y para cada tramo de línea. En modelo de cálculo se aprecia que para el cálculo de costos por traslado se ocupa una distancia promedio de traslado para líneas y SSEE.
En el apartado 5.2.8.3.5 Tiempos de traslado de Brigadas, se mencionan aspectos relevantes de la metodología utilizada por el consultor, esta resulta insuficiente para entender la totalidad del modelo en planillas de cálculo. </t>
  </si>
  <si>
    <t>Se solicita que el informe sea más específico en cuanto a la explicación de los cálculos, o bien, incluir algún Anexo al respecto.
Si bien, como parte de las respuesta a las observaciones a la versión 3 del Informe N°2, el consultor ha explicado qué representa el parámetro "Km Ajustado" para traslado a Líneas, presente en archivo "Lineas_Ciudades.xlsx", esta explicación no es parte del Informe.</t>
  </si>
  <si>
    <t>5 METODOLOGÍA APLICADA
5.2 Metodología aplicada a la determinación del COMA
5.2.8 Costos de actividades de O&amp;M de brigadas
5.2.8.3 Parámetros particulares de los STx bajo estudio
            5.2.8.3.1 Información Georreferenciada de Instalaciones
            5.2.8.3.2 Lavado de aisladores
            5.2.8.3.3 Tala, Poda y Limpieza de franja de servidumbre
            5.2.8.3.4 Reducción de días laborales debido a lluvias
Pág. 154 a 156
COMA_y_Relac.
OyM Mod CNE - Zonal C.xlsx
Hojas Líneas, SSEE, Paños, Transformadores_3F, Transformadores_1F, Equipos_compensación</t>
  </si>
  <si>
    <t>Se solicita explicar la forma en que se utiliza la información georreferenciada de las Zonas de acuerdo al análisis descrito en el Informe. 
Se solicita que las memorias de cálculo sean reproducibles hasta el dato fuente que permite determinar las frecuencias por zona para las actividades de Lavado de Aisladores, Tala, Poda y Limpieza de Franja de Servidumbre y reducción de días  laborales debido a lluvias.</t>
  </si>
  <si>
    <t>Hay un error en la asignación del propietario del terreno de las subestaciones SE-Z_87 Central Las Vegas (Id 445266) y SE-Z_89 Miraflores (Id 445270). El propietario de ambos terrenos es Chilquinta, P_113.</t>
  </si>
  <si>
    <t>Corregir la asignación del propietario de la subestaciones  SE-Z_87 Central Las Vegas y SE-Z_89 Miraflores a Chilquinta, P_113.</t>
  </si>
  <si>
    <t>Hay un error en la asignación del propietario del terreno de la subestación SE-Z_80 Entel (Id 445260). El propietario NO es Chilquinta, P_113.</t>
  </si>
  <si>
    <t>Corregir la asignación del terreno de la subestaciones  SE-Z_80 Entel a quien corresponda.</t>
  </si>
  <si>
    <t>La subestación SE-Z_401 Tap Paso Hondo (y en general las instalaciones asociadas a este proyecto: S/E Paso Hondo y línea Tap Paso Hondo S/E Paso Hondo) tienen valores de terrenos y servidumbres informadas al CEN, y que se adjuntan en la hoja "Anexo Terrenos Servidum Ambient"</t>
  </si>
  <si>
    <t>Se solicita confirmar con el Coordinador que instalaciones de Luzparral indicadas tienen montos asociados a terrenos y servidumbres</t>
  </si>
  <si>
    <t xml:space="preserve">5 METODOLOGÍA APLICADA
5.1 Metodología aplicada a la determinación del V.I
</t>
  </si>
  <si>
    <t>La Base de Datos (BBDD2017) entregada por el CEN contiene las instalaciones pertenecientes a la SE Paso Hondo (Tramo SE y Transformación), Paso Hondo no posee calificación en  RE N° 244, tramo de SSEE aparece en RE N°123, 13 febrero 2018, que luego fue reemplazada.  SSEE se encuentra en operación desde febrero 2017. Tramo de SE Tap Off Paso Hondo (SE-Z_401) y Tramo de Transporte Tap Off Paso Hondo 066-&gt;Paso Hondo 066 (Z_903) si fueron valorizados y están directamente relacionados con la SE Paso Hondo, ya que entraron en servicio en la misma fecha.</t>
  </si>
  <si>
    <t xml:space="preserve">Se solicita valorizar las instalaciones de SE Paso Hondo (sin calificar) y dar aviso al CEN de aquellas instalaciones que se encuentran en la BBDD2017, se encuentran en uso, pero que este proceso no están siendo valorizadas debido a que no poseen una calificación en la RE N°244, y que se encuentran actualmente en operación en el sistema zonal.  </t>
  </si>
  <si>
    <t>Se solicita considerar como transporte especial algún porcentaje de los elementos de Líneas, teniendo en cuenta los caminos de acceso reales con los que se encuentran las empresas. La respuesta del consultor no es suficiente.</t>
  </si>
  <si>
    <t>En el texto se señala: "Se asume un descuento del 5% del valor diario para el cálculo del valor semanal a partir del costo diario. Además, se asumen un descuento del 10% sobre el costo semanal para el cálculo del valor mensual a partir del costo semanal". Sin embargo, no existe explicación de los descuentos determinados.</t>
  </si>
  <si>
    <t>Modelo VI
Recargos porcentuales
STZyD Fletes.xlsx
Hoja "Flete SSEE"</t>
  </si>
  <si>
    <t>Esta versión del informe presenta una disminución del costo de 'Servicios-Agua-Electricidad', en particular el ($/persona/mes), sin embargo, no se entrega explicación ni respaldo.</t>
  </si>
  <si>
    <t>El costo de Gastos Generales para las líneas de tensión 154 kV y 220 kV son idénticos, sin embargo, las obras de mayor tensión conllevan a mayores gastos, por lo que el costo de gastos generales de líneas de 220kv deberían ser mayores.</t>
  </si>
  <si>
    <t>Se solicita aumentar el costo de gastos de generales para líneas de tensión de 220 kv.</t>
  </si>
  <si>
    <t>Modelo VI
Recargos porcentuales
STZyD Gastos Generales_LLTT.xlsx</t>
  </si>
  <si>
    <t>Modelo VI
Recargos porcentuales
STZyD Gastos Generales_SSEE.xlsx
Hoja "GG_SSEE"</t>
  </si>
  <si>
    <t>Los valores de la columna F no son los mismos que entrega el modelo para los distintos tipos de subestación, no se encuentran actualizados.</t>
  </si>
  <si>
    <t>Modelo VI
Recargos porcentuales
STZyD Recargo de Ingenieria.xlsx
Hoja "Distr SSEE"</t>
  </si>
  <si>
    <t>La columna D de la tabla dinámica no se encuentra actualizada, ya que presenta diferencias en los valores de líneas de 33, 44, 66, 110 kV.</t>
  </si>
  <si>
    <t>5 METODOLOGÍA APLICADA
5.1 Metodología aplicada a la determinación del V.I
5.1.4 Recargos
5.1.4.2 Recargos Porcentuales e Intereses Intercalarios 
5.1.4.2.2 Recargo por Bodegaje.
Pág. 110</t>
  </si>
  <si>
    <t>6 RESULTADOS DE LOS RECARGOS Y BIENES MUEBLES E INMUEBLES
6.2 Bienes Muebles e Inmuebles
6.2.1 Edificios y Oficinas
Tabla 130. Análisis conveniencia arriendo vs adquisición. Zonal C
Pág. 254
COMA_y_Relac.
Modelo
Precios
BasePrecios
Costos_unitarios.xlsx
Hoja Venta Oficina</t>
  </si>
  <si>
    <t xml:space="preserve">Se observa que en archivo Costos Unitarios.xls  los precios cotizados para determinar el valor de adquisición de la Oficina Central es de 43 UF/m2. Este valor se obtiene de seis valores obtenidos del sitio web www.portalinmobiliario.cl. Este valor es más bajo que los valores cotizados por el Consultor de la CNE del Estudio de Tx Nacional, por lo cual se encuentra muy baja esta valorización. </t>
  </si>
  <si>
    <t xml:space="preserve"> Se solicita revisar las cotizaciones utilizadas para determinar los valores de adquisición de oficinas.</t>
  </si>
  <si>
    <t>7 Resultados COMA
7.3 Costos de Administración‐ Remuneraciones
Páginas 260-261
COMA_y_Relac
Modelo
COMA_C.xlsx 
Hoja COMA</t>
  </si>
  <si>
    <t>5 METODOLOGÍA APLICADA
5.2 Metodología aplicada a la determinación del COMA
5.2.8 Costos de actividades de O&amp;M de brigadas
5.2.8.2 Conformación de Brigadas Tipo
Pág. 160-162</t>
  </si>
  <si>
    <t>Se propone aumentar las siguientes cuadrillas:
- Reparación de equipos primarios: 2 choferes y 1 técnico especialista.
- Limpieza de subestaciones: 1 técnico especialista.
- Mantenimiento de Equipos primarios en SE- Propio y Mantenimiento de Servicios Auxiliares: 2  asistentes y un técnico especialista.</t>
  </si>
  <si>
    <t>5 METODOLOGÍA APLICADA
5.2 Metodología aplicada a la determinación del COMA
5.2.8 Costos de actividades de O&amp;M de brigadas
5.2.8.4 Valorización de las Actividades de O&amp;M de brigadas
Pág. 168-169</t>
  </si>
  <si>
    <t>Se observa que el número de cuadrillas es muy inferior en el estudio actual, casi un 40% menos, en comparación al proceso anterior. Lo anterior se debe a los tiempos de desplazamiento y de ejecución de las tareas de operación y mantenimiento Incluso al variar el tiempo de jornada (de 2214 a 1953) la cantidad de cuadrillas se mantiene baja y es menor que el Informe de Avance Nº2. Por ejemplo el tiempo total de HH de las cuadrillas de Paños es de 28.671 hh en el Informe Preliminar V2 vs 32.849 hh en el Informe de Avance Nº2.</t>
  </si>
  <si>
    <t>5 METODOLOGÍA APLICADA
5.2 Metodología aplicada a la determinación del COMA
5.2.8 Costos de actividades de O&amp;M de brigadas
5.2.8.3 Parámetros particulares de los STx bajo estudio
5.2.8.3.5 Tiempos de traslado de Brigadas
Pág. 164-166
COMA_y_Relac./Modelo/Modelo/Inputs_OYM/T de traslado
Lineas_Ciudades.xlsx
SSEE_Ciudades.xlsx
COMA_y_Relac./Modelo
OyM Mod CNE - Zonal C.xlsx
Hojas: Líneas, SSEE, Paños, Transformadores_3F,             
Transformadores_1F, Equipos Compensación</t>
  </si>
  <si>
    <t xml:space="preserve">Se observa que los tiempos de traslados  presentados en las memorias de cálculo del Informe Preliminar V2 (archivos  Lineas_Ciudades.xlsx y SSEE_Ciudades.xlsx) no están explicadas con detalle en el mencionado Informe. Además, los respaldos de los datos utilizados tampoco se encuentran explicados en el Informe.
Se observa que No se presentan respaldos de las frecuencias de ejecución de las tareas en el archivo OyM Mod CNE - Zonal C.xlsx. Estos se encuentran pegados como valor en las hojas Hojas: Líneas, SSEE, Paños, Transformadores_3F,Transformadores_1F, Equipos Compensación.
Se observa que No se presentan respaldos de los tiempos de ejecución de las tareas y los tiempos de preparación de las tareas en el archivo OyM Mod CNE - Zonal C.xlsx.. Estos se encuentran pegados como valor en las hojas Hojas: Líneas, SSEE, Paños, Transformadores_3F,Transformadores_1F, Equipos Compensación.
 </t>
  </si>
  <si>
    <t>5 METODOLOGÍA APLICADA
5.2 Metodología aplicada a la determinación del COMA
5.2.7 Análisis de tercerización de actividades
Pág.156-157</t>
  </si>
  <si>
    <t>Las condiciones de mercado pueden hacer variar mucho este tipo de parámetros y se necesita un respaldo actualizado de estos valores. Se solicita una justificación adecuada a el mercado actual de los parámetros de Gastos de Gastos Administración y de las Utilidades.
El consultor justifica con los resultados del Panel de Expertos del año 2013, es decir, hay un desfase de 6 años con el estudio actual.</t>
  </si>
  <si>
    <t xml:space="preserve">5 METODOLOGÍA APLICADA
5.2 Metodología aplicada a la determinación del COMA
5.2.1 Enfoque general
Pág.151-152
5.1.3.5.2.3 Descuentos por Volumen
</t>
  </si>
  <si>
    <t>En el Informe se aplica una tasa de descuento al valor del material de un 3%. En el mismo Informe se indica que no se pudieron obtener datos de descuentos por los proveedores principales de precios para el Estudio y se utilizan estudios anteriores para buscar este parámetro. No se ha actualizado la información para obtener este parámetro y se replican metodologías anteriores, lo cual no es suficiente para la realidad del mercado actual.</t>
  </si>
  <si>
    <t xml:space="preserve">5 METODOLOGÍA APLICADA
5.1 Metodología aplicada a la determinación del V.I
5.1.6 Bienes Muebles e Inmuebles
5.1.6.8 Sistema SCADA
Pág. 143-144
COMA_y_Relac.
Modelo
Precios
BasePrecios
Costos_unitarios.xlsx Hoja SCADA
</t>
  </si>
  <si>
    <t>5 METODOLOGÍA APLICADA
5.2 Metodología aplicada a la determinación del COMA
5.2.9 Costos de Actividades de Operación (excluidas brigadas)
Mantenimiento Sistema SCADA
Pág. 170
COMA_y_Relac.
Modelo
Precios
BasePrecios
Costos_unitarios.xlsx Hoja IT SCADA</t>
  </si>
  <si>
    <t>Se presenta el mantenimiento del SCADA como un % del valor de inversión, el cual alcanza a un 3.37%. Para respaldar esto el consultor presenta una lista de empresas que proveen el valor de inversión y los costos de mantenimiento anual. Los valores presentados tienen una dispersión altísima y no representan una muestra válida para extrapolar.
El argumento del Consultor de la CNE es que el valor promedio incluido en el informe proviene de información de 3 empresas, con un rango de valores de 2,0 a 4,8% y se insiste en la confidencialidad de las empresas que entregaron estos datos.
El Consultor no presenta un conjunto de actividades de Mantenimiento del Sistema SCADA, lo cual no permite realizar un análisis de las tareas asociadas y menos de su dimensionamiento y costeo.</t>
  </si>
  <si>
    <t>Los valores de mantenimiento de los Sistemas Informáticos no pueden presentarse como un % del valor de inversión para este tipo de estudio sin justificar la forma de obtener estos valores. El valor de mantenimiento anual presentado es de 115 M USD (Mantención de HW y SW)  lo cual es bajísimo para una empresa para la complejidad de la EM.
Además se debe corregir al alza el valor de mantenimiento que debe también seguir el alza solicitada en los valores de inversión del TI (presentada mas abajo en este archivo). Este valor debe alcanzar mínimo los 200 M USD.
Se solicita adjuntar el documento “Management update: How to start estimating software life cycle costs”; Gartner; 2005, mencionado en el Informe de la SISS.</t>
  </si>
  <si>
    <t>5 METODOLOGÍA APLICADA
5.2 Metodología aplicada a la determinación del COMA
5.2.12.1 Costos asociados a bienes muebles e inmuebles
Mantenimiento Sistemas Informáticos (software y hardware)
Pág. 211
COMA_y_Relac.
Modelo
Precios
BasePrecios
Costos_unitarios.xlsx Hoja IT SCADA</t>
  </si>
  <si>
    <t>Se solicita mejorar el respaldo y explicar en detalle el universo utilizado en las proyecciones de curva de precios, para cumplir con las bases, ya que número de cotizaciones utilizadas por elemento es insuficiente.</t>
  </si>
  <si>
    <t xml:space="preserve">Modelo VI
Estudio de Precios
</t>
  </si>
  <si>
    <t>Modelo VI
Derecho suelo y servidumbres
Soportes Terrenos Servidumbres Informe N° 3
Subestaciones_DB_Coordinador.xlsx
Hoja "SSEE BA"</t>
  </si>
  <si>
    <t>Terrenos</t>
  </si>
  <si>
    <t>EmpresaPropietaria</t>
  </si>
  <si>
    <t>IdTerreno</t>
  </si>
  <si>
    <t>ColeccionGeoreferencia</t>
  </si>
  <si>
    <t>Comuna</t>
  </si>
  <si>
    <t>TipoMoneda</t>
  </si>
  <si>
    <t>RolTerreno</t>
  </si>
  <si>
    <t>Superficie</t>
  </si>
  <si>
    <t>AnoAdquisicion</t>
  </si>
  <si>
    <t>MontoAdquisicion</t>
  </si>
  <si>
    <t>SuperficieTotal</t>
  </si>
  <si>
    <t>SuperficieUtilizada</t>
  </si>
  <si>
    <t>FechaEscritura</t>
  </si>
  <si>
    <t>Luzparral</t>
  </si>
  <si>
    <t>TAPOFF</t>
  </si>
  <si>
    <t>PARRAL</t>
  </si>
  <si>
    <t>CLP</t>
  </si>
  <si>
    <t>470-9</t>
  </si>
  <si>
    <t>0,500 HÁS</t>
  </si>
  <si>
    <t>5000 M2</t>
  </si>
  <si>
    <t>2350 M2</t>
  </si>
  <si>
    <t>SSEE</t>
  </si>
  <si>
    <t>RETIRO</t>
  </si>
  <si>
    <t>Servidumbres</t>
  </si>
  <si>
    <t>IdServidumbre</t>
  </si>
  <si>
    <t>NombreTramo</t>
  </si>
  <si>
    <t>SistemaElectrico</t>
  </si>
  <si>
    <t>AnchoFranja</t>
  </si>
  <si>
    <t>LargoServidumbre</t>
  </si>
  <si>
    <t>AnoCaducidadServidumbre</t>
  </si>
  <si>
    <t>AnoConstServidumbre</t>
  </si>
  <si>
    <t>Arranque Paso Hondo</t>
  </si>
  <si>
    <t>Perpetua</t>
  </si>
  <si>
    <t>474-1</t>
  </si>
  <si>
    <t>468-19</t>
  </si>
  <si>
    <t>468-3</t>
  </si>
  <si>
    <t>468-4; 468-5; 468-6</t>
  </si>
  <si>
    <t>468-10; 468-20</t>
  </si>
  <si>
    <t>468-7; 468-8</t>
  </si>
  <si>
    <t>470-10</t>
  </si>
  <si>
    <t>Estudio Declaracion Ambiental</t>
  </si>
  <si>
    <t>IdEstudioDeclaracionAmbiental</t>
  </si>
  <si>
    <t>NombreLinea</t>
  </si>
  <si>
    <t>NombreSubestacion</t>
  </si>
  <si>
    <t>IdentificadorSEIA</t>
  </si>
  <si>
    <t>MontoEstudio</t>
  </si>
  <si>
    <t>FechapresentacionEIA</t>
  </si>
  <si>
    <t>FechaResolucionEIA</t>
  </si>
  <si>
    <t>EstadoAprobacion</t>
  </si>
  <si>
    <t>RCA 129.2015</t>
  </si>
  <si>
    <t>Línea de Transmisión 1x66 kV Tap Paso Hondo- Paso Hondo</t>
  </si>
  <si>
    <t>S/E PASO HONDO, TAP OFF Y LÍNEA DE TRANSMISIÓN</t>
  </si>
  <si>
    <t>Aprobado</t>
  </si>
  <si>
    <t>Modelo VI
Costos de Montaje
Montajes
Montajes.xlsx
Hoja Clases</t>
  </si>
  <si>
    <t>Modelo VI
Costos de Montaje
Montajes
Arriendos Maquinarias.xlsx
Hoja Arriendos</t>
  </si>
  <si>
    <t>Modelo VI
Costos de Montaje
Montajes
Montajes.xlsx
Hoja Cuadrillas</t>
  </si>
  <si>
    <t xml:space="preserve">Modelo VI
Costos de Montaje
Montajes
Montajes.xlsx                                                                                                 </t>
  </si>
  <si>
    <t>Se solicita explicar y respaldar estos porcentajes, a través de una memoria de cálculo, de acuerdo al punto 5.1 Capítulo II de las Bases.</t>
  </si>
  <si>
    <t>5 METODOLOGÍA APLICADA
5.1 Metodología aplicada a la determinación del V.I
5.1.4 Recargos
5.1.4.1 Costos de Montaje
5.1.4.1.8 Costos de Arriendo de Maquinarias y Vehículos. Consumos de Combustibles.
Pág. 90</t>
  </si>
  <si>
    <t>Se solicita respaldar estos costos, de acuerdo al punto 3.4.1.4 del capítulo II de las Bases</t>
  </si>
  <si>
    <t xml:space="preserve">Se solicita actualizar los valores de acuerdo a lo entregado por el modelo, de acuerdo al punto 3.4.1.4 del capítulo II de las Bases.                         </t>
  </si>
  <si>
    <t>Se solicita revisar y actualizar la tabla mencionada en la observación, cómo también las tablas o cálculos basados en ella, de acuerdo al punto 3.4.1.4 del capítulo II de las Bases.</t>
  </si>
  <si>
    <t>Se solicita al consultor traspasar los costos de transporte del personal de bodegaje a Gastos Generales o reintegrar los costos en el recargo de bodegaje, ya que no se encuentran incluidos en Gastos Generales de la misma manera que la versión anterior, dificultando su trazabilidad.</t>
  </si>
  <si>
    <t>Modelo Vi
Derecho suelo y servidumbres
Soportes Terrenos Servidumbres Informe N° 3
Subestaciones_DB_Coordinador.xlsx
Hoja "SSEE BA"</t>
  </si>
  <si>
    <t>Modelo VI
Estudio de Precios
Anexo N°4.xlsx
Hoja "PreciosTransformadoresPotencial"</t>
  </si>
  <si>
    <t>ANEXO COMA
COMA_y_Relac\Modelo\Precios\Base_Precios
Archivo: CostosUnitariosModelo.xlsx
Archivo: indices deflactores.xlsx</t>
  </si>
  <si>
    <t>En archivo "CostosUnitariosModelo.xlsx", se tienen los costos unitarios para los elementos que componen los BMI y COMA, indicando su fecha de cotización y moneda. Así, se aplica el respectivo índice reflactor para llevarlo a USD dic-17. En la Hoja "Índices" se aprecia que el deflactor para los precios en USD y EUR es el PPI Industrial Commodities less fuels (WPU03T15M05), el cual a su vez viene referenciado del archivo "indices deflactores.xlsx". Llama la atención que en ninguna parte del informe se menciona este índice deflactor, más aun, en la respuesta a observaciones de las empresas, el consultor hace mención a una serie de indexadores PPI contenidos en el Informe acorde a sección 5.1.3.5.2.2.1, pero el deflactor PPI Industrial Commodities less fuels (WPU03T15M05) no ha sido descrito.
Si bien las Bases Técnicas no especifican los índices a utilizar para llevar los precios a USD dic-17, para elementos como vehículos, software, equipos e instrumentos, pareciera ser más adecuado utilizar el deflactor CPI, además esto permite mantener una coherencia entre los precios de las cotizaciones y las fórmulas de indexación.</t>
  </si>
  <si>
    <t>Se solicita dejar de usar el deflactor PPI Industrial Commodities less fuels (WPU03T15M05) y utilizar deflactor CPI para las cotizaciones en USD de BMI y COMA.</t>
  </si>
  <si>
    <t>5 METODOLOGÍA APLICADA
5.2 Metodología aplicada a la determinación del COMA
5.2.8 Costos de actividades de O&amp;M de brigadas
5.2.8.3.5 Tiempos de traslado de Brigadas
Pág.164
Directorio: COMA_y_Relac\Modelo\Inputs_OYM\T de traslado
Archivos: Lineas_Ciudades.xlsx</t>
  </si>
  <si>
    <t xml:space="preserve">En el informe se describe que se calcula una distancia de traslado para cada SSEE y para cada tramo de línea. En modelo de cálculo se aprecia que para el cálculo de costos por traslado se ocupa una distancia promedio de traslado para líneas y SSEE.
En el apartado 5.2.8.3.5 Tiempos de traslado de Brigadas, se mencionan aspectos relevantes de la metodología utilizada por el consultor, pero esta resulta insuficiente para entender la totalidad del modelo de cálculo. </t>
  </si>
  <si>
    <t>Quedamos atentos a las correcciones en homologación de tramos y consideraciones de instalaciones de propiedad de CTNG, de acuerdo a detalles informados a Coordinador Eléctrico Nacional en respuesta a DE04960-20, mediante envío de archivo CNE_ConsultaEmp_V10 CHQ.xlsx.</t>
  </si>
  <si>
    <t>Se solicita corregir los precios de los transformadores de potencial de 66kv y 44kv de tensión que se calculan a través de curva de precios, de acuerdo a la fórmula del anexo N°2.</t>
  </si>
  <si>
    <t>Los rendimientos presentados, así como la formación de las cuadrillas o el uso de maquinarias fueron respaldados por el consultor mediante la entrega de una serie de informes y archivos de respaldo. Al momento de revisar estos archivos, se observó que entregan resultados sumamente diferentes en los 3 ámbitos. Al parecer el consultor sólo compartió estos archivos como una guía para el estudio, ya que finalmente implementó su experiencia para modificar todos los valores entregados, lo que no permite realizar ningún tipo de trazabilidad de los datos obtenidos.</t>
  </si>
  <si>
    <t>Se solicita que las pruebas y puestas en servicio se consideren como un ítem aparte dentro del modelo de montaje, ya sea como un valor fijo en dinero para cada obra o un porcentaje asignado al valor total de la misma, para de esta manera poder revisarlo y trazar su cálculo, de acuerdo al punto 3.4.1.4 del capítulo II de las Bases</t>
  </si>
  <si>
    <t>El consultor esta presentando cálculos, rendimientos, cuadrillas y uso de maquinarias de acuerdo a la realidad de países distintos a Chile, sin entregar ningún tipo de comparación normativa que permita identificar que la estructura de trabajo es igual.</t>
  </si>
  <si>
    <t>Se solicita una comparación de la realidad del mercado en Chile con los países que esta usando como referencia, de tal forma de justificar que efectivamente los datos entregados por el consultor están debidamente respaldados y que son aplicables en Chile, como se indica en el estudio.</t>
  </si>
  <si>
    <t>Se solicita presentar los respaldos de las fuentes de información de donde se obtienen los tiempos de traslado, los tiempos de preparación y los tiempos de ejecución, además de las frecuencias de las tareas de líneas y subestaciones, de acuerdo al punto 3.4.1.4 del capítulo II de las Bases.
Se solicita una explicación mucho más detallada de las memorias de cálculo de los tiempos de traslado  (archivos  Lineas_Ciudades.xlsx y SSEE_Ciudades.xlsx) en el Informe Final Preliminar V2. Estos archivos excel cuentan con 14 hojas, el de Líneas, y 9 hojas el de SSEE y no se respaldan los datos presentados para el cálculo de los tiempos de traslado. Lo presentado en el Informe es muy escueto para poder hacer la revisión y seguimiento.</t>
  </si>
  <si>
    <t xml:space="preserve">Se observa un valor de inversión en SCADA de  2,9 MUSD , siendo que en el estudio Zx-Dx 2018 2019 este valor alcanza a 9 MM USD.Tampoco se observa en el dimensionamiento un sistema SCADA de Respaldo, ubicado en otro lugar diferente al SCADA central, para ser utilizado en casos de contingencia mayor. El argumento del Consultor es que el valor presentado, de 2,9 MUSD es del Zonal, y, si se suman todos los valores de los Zonales el valor daría un sistema SCADA completo. Este argumento no es válido ya que cada estudio es independiente y la Empresa Modelo de cada Zonal requiere del total del SCADA para su funcionamiento.
En el archivo de SCADA\02 arquitectura del sistema.pdf se observan los elementos de HW del sistema cotizado y NO se incluyen los elementos de campo específicamente las Unidades Terminales Remotas ente otros. El consultor menciona que las RTU deberían estar integradas en la Base de Datos de activos pero al revisar esa Base de Datos no existen elementos RTU, ni EDAC y otros de SSEE para la empresa Chilquinta en el Sistema Zonal C ni el Zonal D.
</t>
  </si>
  <si>
    <t>Como parte de las respuesta a las observaciones a la versión preliminar del Informe Final, el consultor ha explicado con bastante detalle qué representa el parámetro "Km Ajustado", que se utiliza en el cálculo de tiempos de para traslado a Líneas, aunque de todas formas resulta necesario que esta explicación quede plasmada en el informe.
Si bien en lo general el consultor describe la metodología de cálculo de tiempos de traslado para actividades de OyM, particularmente para el caso de traslado a líneas, la metodología de cálculo es más compleja por las particularidades que esto tiene, siendo insuficiente la explicación del informe.
Se solicita que el informe tenga una explicación tan amplia como detallada del modelo de cálculos para traslado a línea, o bien, incluir algún Anexo al respecto.</t>
  </si>
  <si>
    <t xml:space="preserve">Se presenta el mantenimiento de Sistemas Informáticos como un % del valor de inversión, el cual alcanza los siguientes valores:
En el caso del hardware individual y asociado a la estructura informática (macroinformática) se ha considerado un 6,00%.
Para el software individual y el asociado a la estructura informática (macroinformática) se ha considerado un 11,00% 
Estos valores fueron obtenidos de información pública de la Superintendencia de Servicios Sanitarios (SISS), quien encargó un estudio a empresa especializada (Soluciones Tecnológicas ADV) para determinar los valores de mantención de hardware y software respectivamente. En este estudio en la página 41 se menciona el 11% pero se hace referencia para esto de otro informe “Management update: How to start estimating software life cycle costs Gartner; 2005", el cual no es presentado como element adjunto. Es decir, se basa el mencionado 11% en un Informe de un Informe y no hay respaldo de la metodología o cálculo utilizado. 
</t>
  </si>
  <si>
    <t xml:space="preserve">Se observa en el Informe Preliminar que se incorpora un análisis de la georreferenciación de las instalaciones para definir las frecuencias de las actividades de Lavado de Aisladores, Tala, Poda y Limpieza de Franja de Servidumbre y reducción de días laborales debido a lluvias. También, se observa información de distinto tipo en las memorias de cálculo tales como archivos kmz y excel con distintas capas y estadísticas relacionadas con estos temas.
No se logra observar en las memorias de cálculo dónde son incorporados estos criterios para los distintos sistemas zonales, ya que en los archivos OyM Mod CNE - Zonal XXX.xlsx sólo se presentan las frecuencias con valores pegados como valor y no hay una trazabilidad del origen del dato.
</t>
  </si>
  <si>
    <t>De acuerdo al punto 4.2 del Capítulo II de las Bases, el estudio de precios debe cumplir con: "f) Posea una metodología que asegure un universo adecuado de elementos y cotizaciones a fin de asegurar la validez estadística de los precios que obtenga", sin embargo, el número de cotizaciones y facturas de las empresas que se consideran en el anexo insuficientes por elemento, lo que no permite realizar una correcta proyección de los precios de un elemento según sus parámetros.</t>
  </si>
  <si>
    <t>Los transformadores de 66kv y 44kv  valorizados en base curva de precios presentan el mismo precio que los transformadores de 33kv, sin embargo, según la fórmula de proyección que se especifica en Anexo N°2.docx el precio de los transformadores de 66kv y 44kv deberían ser USD4.441,38 y USD3.382,60 respectivamente.</t>
  </si>
  <si>
    <t>El consultor debe entregar referencias trazables y revisables del estudio, si esta entregando informes anexos de entidades extranjeras es necesario que se usen estos mismos valores, o en caso de ser diferentes, que estos cambios estén debidamente justificados, de acuerdo al punto 3.4.1.4 del capítulo II de las Bases.</t>
  </si>
  <si>
    <t>En las cuadrillas definidas por el consultor se observa que las cuadrillas C1, C3.1   y C12,1 se están utilizando en la mayoría de los montajes de las subfamilias de elementos. Estas cuadrillas son de las más baratas modeladas por el consultor, lo que está resultando en un montaje subvaluado para el estudio completo.</t>
  </si>
  <si>
    <t>Se solicita revisar que las cuadrillas definidas para cada una de las subfamilias de montaje estén correctas, conforme a las necesidades y caratceterísticas de cada equipos y de acuerdo a la realidad del mercado.</t>
  </si>
  <si>
    <t>Dentro de las observaciones del comité, el consultor indica que las pruebas y puestas en servicio están siendo consideradas dentro de otras partidas del modelo de montaje, esto no permite obtener los valores reales asociados a estas partidas y a las pruebas y puesta en servicio, por lo que para la revisión deberían ser incluidos como un ítem aparte.</t>
  </si>
  <si>
    <t>La jornada laboral de las cuadrillas debería considerarse de 8,5 horas, al igual que en el proceso de valorización anterior, ya que se debe considerar 30 min para labores no productivas por las siguientes razones:  charla de seguridad al inicio del día, cambio de vestuario y aplicación al inicio y final del día, planificación de la jornada laboral, aplicación de bloqueador solar como mínimo 3 veces al día y otra necesidades del personal. Esto cambia de gran manera los valores presentes en el modelo.</t>
  </si>
  <si>
    <t>Se solicita al consultor reducir la jornada laboral en 30 min. Esto no sólo aplica para O&amp;M, sino que también debe considerarse en las cuadrillas de montaje. La respuesta del consultor no es trazable y no puede verificarse, por lo que se solicita realizar la disminución de la jornada laboral y mantener los rendimientos</t>
  </si>
  <si>
    <t>Se considera todos los elementos de líneas como transporte a granel, sin considerar problemas en los caminos de acceso a algunas estructuras, en cuyo caso se necesita transporte especial.</t>
  </si>
  <si>
    <t>Se considera el flete de postes de hormigón, sin embargo, no se considera el transporte del hormigón para fundaciones. En el informe se señala que el hormigón se considera puesto en obra, pero esto no cumple con lo indicado en las bases, en que se explicita la separación del costo material y flete.  Además, existirán puntos de la red en que no es posible llegar con los camiones que distribuyen el hormigón.</t>
  </si>
  <si>
    <t xml:space="preserve">Se solicita agregar el flete del hormigón, para cumplir con lo indicado en las bses del estudio, tanto en subestaciones como líneas. </t>
  </si>
  <si>
    <t>Se solicita eliminar el límite del 6% para el recargo de Gastos Generales. La respuesta del consultor no es suficiente, ya que de acuerdo a los argumentos entregados el porcentaje utilizado en el plan de expansión de Transmisión Troncal 2016-2017 no es homologable a este estudio.</t>
  </si>
  <si>
    <t>Existen tipos de materiales y accesorios, como por ejemplo de Sistemas de Control y Protección o Scadas, con clasificación "Intemperie", sin embargo, en la realidad estos equipos deben almacenarse dentro de la bodega, ya sea por seguridad o por cuidados especiales. Lo que podría estar en discusión es el plazo en que los equipos deben estar almacenados, no si pueden dejarse fuera de la bodega.</t>
  </si>
  <si>
    <t>Se solicita al consultor revisar y reasignar las clasificaciones de "Intemperie" o "Bodega" y fundamentar los materiales clasificados como "Intemperie", ya que en la realidad no son entregados en obra para su uso inmediato.  Siempre existirá un plazo en que los equipos pasen por bodega, ya que es menos eficiente tener al personal (cuadrillas) sin ocupación debido a un retraso en la llegada de materiales que la estancia en bodega de éstos.</t>
  </si>
  <si>
    <t>Se observa, por un lado, que los cargos que se proponen en el proceso Zx-Dx 2018 2019 presenta una mayor apertura de especialidades, contando con ocho cargos para componer las cuadrillas. El estudio Zx-Dx actual contempla cinco cargos para este motivo. Por otro lado, en cuanto a las remuneraciones observadas las del estudio Zx-Dx actual los valores son menores comparados con los del estudio anterior. La diferencia principal es que se usa la Encuesta Especial en este proceso.</t>
  </si>
  <si>
    <t xml:space="preserve">Se propone revisar la encuesta utilizada para corregir las remuneraciones de los cargos de Supervisor de Mantención Terreno, Electricista I y Electricista II. La remuneración de este tipo de operarios no puede ir a la baja en comparación al proceso anterior, dada su alta especialización y la variación de demanda de instalaciones que existe entre ambos procesos tarifarios. </t>
  </si>
  <si>
    <t xml:space="preserve">Se solicita justificar la tasa de 3% con antecedentes actuales, de acuerdo al punto 3.4.1.4 del capítulo II de las Bases. </t>
  </si>
  <si>
    <t xml:space="preserve">Se solicita incorporar los costos de todos los elementos de campos RTU, EDAC, otros.
Se solicita incorporar los costos  de un sistema de Respaldo.
Se solicita corregir el valor del sistema SCADA presentado en la cotización del Zonal C ya que los valores son un 30% del valor presentado en el estudio Zx-Dx 2018 2019. 
Se solicita considerar todos los elementos del sistema Principal, el del Sistema de Respaldo, los Sistemas de Comunicaciones, los elementos de SSEE y de Paños así como todo el HW de apoyo a estos sistemas.
</t>
  </si>
  <si>
    <t>Corrección empresa propietaria de tramo</t>
  </si>
  <si>
    <t>Nombre244</t>
  </si>
  <si>
    <t>NombreTramoBBDD</t>
  </si>
  <si>
    <t>IDPropietaria</t>
  </si>
  <si>
    <t>Propietario corregido</t>
  </si>
  <si>
    <t>Cerro Navia 110-&gt;Tap Batuco 110</t>
  </si>
  <si>
    <t>Cerro Navia 110-&gt;Tap Batuco 110 I</t>
  </si>
  <si>
    <t>P_079</t>
  </si>
  <si>
    <t>CTNG</t>
  </si>
  <si>
    <t>Cerro Navia 110-&gt;Tap Batuco 110 II</t>
  </si>
  <si>
    <t>La Calera 110-&gt;Tap Pachacama A 110</t>
  </si>
  <si>
    <t>Tap Pachacama 1 110-&gt;La Calera 110 I</t>
  </si>
  <si>
    <t>Tap Pachacama 2 110-&gt;La Calera 110 II</t>
  </si>
  <si>
    <t>Las Vegas 110-&gt;Punta de Peuco 110</t>
  </si>
  <si>
    <t>Las Vegas 110-&gt;Punta de Peuco 110 I</t>
  </si>
  <si>
    <t>Las Vegas 110-&gt;Punta de Peuco 110 II</t>
  </si>
  <si>
    <t>Las Vegas 110-&gt;Tap Pachacama A 110</t>
  </si>
  <si>
    <t>Tap Pachacama 1 110-&gt;Las Vegas 110 I</t>
  </si>
  <si>
    <t>Tap Pachacama 2 110-&gt;Las Vegas 110 II</t>
  </si>
  <si>
    <t>Miraflores 110-&gt;Torquemada 110</t>
  </si>
  <si>
    <t>Torquemada 110-&gt;Miraflores 110 I</t>
  </si>
  <si>
    <t>Torquemada 110-&gt;Miraflores 110 II</t>
  </si>
  <si>
    <t>Punta de Peuco 110-&gt;Tap Batuco 110</t>
  </si>
  <si>
    <t>Punta de Peuco 110-&gt;Tap Batuco 110 I</t>
  </si>
  <si>
    <t>Punta de Peuco 110-&gt;Tap Batuco 110 II</t>
  </si>
  <si>
    <t>Quillota 110-&gt;San Pedro 110</t>
  </si>
  <si>
    <t>San Pedro 110-&gt;Tap Codelco Ventanas 110</t>
  </si>
  <si>
    <t>Tap Enami 110-&gt;San Pedro 110 I</t>
  </si>
  <si>
    <t>Tap Enami 110-&gt;San Pedro 110 II</t>
  </si>
  <si>
    <t>San Pedro 110-&gt;Tap Pachacama 110</t>
  </si>
  <si>
    <t>San Pedro 110-&gt;Tap Pachacama 1 110 I</t>
  </si>
  <si>
    <t>San Pedro 110-&gt;Tap Pachacama 2 110 II</t>
  </si>
  <si>
    <t>Ventanas 110-&gt;Quintero 110</t>
  </si>
  <si>
    <t>Ventanas 110-&gt;Torquemada 110</t>
  </si>
  <si>
    <t>Ventanas 110-&gt;Torquemada 110 I</t>
  </si>
  <si>
    <t>Ventanas 110-&gt;Torquemada 110 II</t>
  </si>
  <si>
    <t>Ventanas 110-&gt;Tap Codelco Ventanas 110</t>
  </si>
  <si>
    <t>Ventanas 110-&gt;Tap Enami 110 I</t>
  </si>
  <si>
    <t>Ventanas 110-&gt;Tap Enami 2 110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</si>
</sst>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8"/>
      <color theme="1"/>
      <name val="Arial"/>
      <family val="2"/>
    </font>
    <font>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3" fillId="0" borderId="0"/>
  </cellStyleXfs>
  <cellXfs count="12">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 fillId="3" borderId="0" xfId="0" applyFont="1" applyFill="1"/>
    <xf numFmtId="0" fontId="0" fillId="0" borderId="0" xfId="0" applyFill="1"/>
    <xf numFmtId="14" fontId="0" fillId="0" borderId="0" xfId="0" applyNumberFormat="1" applyFill="1"/>
    <xf numFmtId="0" fontId="0" fillId="0" borderId="0" xfId="0" applyFont="1" applyFill="1"/>
    <xf numFmtId="14" fontId="0" fillId="0" borderId="0" xfId="0" applyNumberFormat="1"/>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1" fillId="3" borderId="0" xfId="0" applyFont="1" applyFill="1" applyAlignment="1">
      <alignment horizontal="left"/>
    </xf>
  </cellXfs>
  <cellStyles count="3">
    <cellStyle name="Normal" xfId="0" builtinId="0"/>
    <cellStyle name="Normal 2 2" xfId="1"/>
    <cellStyle name="Normal 3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zoomScale="90" zoomScaleNormal="90" workbookViewId="0">
      <pane xSplit="3" ySplit="1" topLeftCell="D42" activePane="bottomRight" state="frozen"/>
      <selection pane="topRight" activeCell="D1" sqref="D1"/>
      <selection pane="bottomLeft" activeCell="A2" sqref="A2"/>
      <selection pane="bottomRight" activeCell="A2" sqref="A2:A43"/>
    </sheetView>
  </sheetViews>
  <sheetFormatPr baseColWidth="10" defaultRowHeight="15" x14ac:dyDescent="0.25"/>
  <cols>
    <col min="1" max="1" width="3.140625" bestFit="1" customWidth="1"/>
    <col min="2" max="2" width="16" customWidth="1"/>
    <col min="3" max="3" width="32.42578125" customWidth="1"/>
    <col min="4" max="4" width="70.85546875" customWidth="1"/>
    <col min="5" max="5" width="69" customWidth="1"/>
  </cols>
  <sheetData>
    <row r="1" spans="1:5" ht="30" x14ac:dyDescent="0.25">
      <c r="A1" s="1" t="s">
        <v>0</v>
      </c>
      <c r="B1" s="1" t="s">
        <v>1</v>
      </c>
      <c r="C1" s="2" t="s">
        <v>2</v>
      </c>
      <c r="D1" s="2" t="s">
        <v>3</v>
      </c>
      <c r="E1" s="2" t="s">
        <v>4</v>
      </c>
    </row>
    <row r="2" spans="1:5" ht="120" x14ac:dyDescent="0.25">
      <c r="A2" s="3">
        <v>1</v>
      </c>
      <c r="B2" s="3" t="s">
        <v>5</v>
      </c>
      <c r="C2" s="9" t="s">
        <v>6</v>
      </c>
      <c r="D2" s="9" t="s">
        <v>7</v>
      </c>
      <c r="E2" s="9" t="s">
        <v>152</v>
      </c>
    </row>
    <row r="3" spans="1:5" ht="105" x14ac:dyDescent="0.25">
      <c r="A3" s="3">
        <v>2</v>
      </c>
      <c r="B3" s="3" t="s">
        <v>5</v>
      </c>
      <c r="C3" s="9" t="s">
        <v>80</v>
      </c>
      <c r="D3" s="9" t="s">
        <v>163</v>
      </c>
      <c r="E3" s="9" t="s">
        <v>79</v>
      </c>
    </row>
    <row r="4" spans="1:5" ht="90" x14ac:dyDescent="0.25">
      <c r="A4" s="3">
        <v>3</v>
      </c>
      <c r="B4" s="3" t="s">
        <v>5</v>
      </c>
      <c r="C4" s="9" t="s">
        <v>146</v>
      </c>
      <c r="D4" s="9" t="s">
        <v>164</v>
      </c>
      <c r="E4" s="9" t="s">
        <v>153</v>
      </c>
    </row>
    <row r="5" spans="1:5" ht="120" x14ac:dyDescent="0.25">
      <c r="A5" s="3">
        <v>4</v>
      </c>
      <c r="B5" s="3" t="s">
        <v>5</v>
      </c>
      <c r="C5" s="9" t="s">
        <v>135</v>
      </c>
      <c r="D5" s="9" t="s">
        <v>154</v>
      </c>
      <c r="E5" s="9" t="s">
        <v>165</v>
      </c>
    </row>
    <row r="6" spans="1:5" ht="75" x14ac:dyDescent="0.25">
      <c r="A6" s="3">
        <v>5</v>
      </c>
      <c r="B6" s="3" t="s">
        <v>5</v>
      </c>
      <c r="C6" s="9" t="s">
        <v>135</v>
      </c>
      <c r="D6" s="9" t="s">
        <v>166</v>
      </c>
      <c r="E6" s="9" t="s">
        <v>167</v>
      </c>
    </row>
    <row r="7" spans="1:5" ht="75" x14ac:dyDescent="0.25">
      <c r="A7" s="3">
        <v>6</v>
      </c>
      <c r="B7" s="3" t="s">
        <v>5</v>
      </c>
      <c r="C7" s="9" t="s">
        <v>136</v>
      </c>
      <c r="D7" s="9" t="s">
        <v>168</v>
      </c>
      <c r="E7" s="9" t="s">
        <v>155</v>
      </c>
    </row>
    <row r="8" spans="1:5" ht="105" x14ac:dyDescent="0.25">
      <c r="A8" s="3">
        <v>7</v>
      </c>
      <c r="B8" s="3" t="s">
        <v>5</v>
      </c>
      <c r="C8" s="9" t="s">
        <v>8</v>
      </c>
      <c r="D8" s="9" t="s">
        <v>169</v>
      </c>
      <c r="E8" s="9" t="s">
        <v>170</v>
      </c>
    </row>
    <row r="9" spans="1:5" ht="75" x14ac:dyDescent="0.25">
      <c r="A9" s="3">
        <v>8</v>
      </c>
      <c r="B9" s="3" t="s">
        <v>5</v>
      </c>
      <c r="C9" s="9" t="s">
        <v>137</v>
      </c>
      <c r="D9" s="9" t="s">
        <v>9</v>
      </c>
      <c r="E9" s="9" t="s">
        <v>10</v>
      </c>
    </row>
    <row r="10" spans="1:5" ht="60" x14ac:dyDescent="0.25">
      <c r="A10" s="3">
        <v>9</v>
      </c>
      <c r="B10" s="3" t="s">
        <v>5</v>
      </c>
      <c r="C10" s="9" t="s">
        <v>138</v>
      </c>
      <c r="D10" s="9" t="s">
        <v>156</v>
      </c>
      <c r="E10" s="9" t="s">
        <v>157</v>
      </c>
    </row>
    <row r="11" spans="1:5" ht="135" x14ac:dyDescent="0.25">
      <c r="A11" s="3">
        <v>10</v>
      </c>
      <c r="B11" s="3" t="s">
        <v>5</v>
      </c>
      <c r="C11" s="9" t="s">
        <v>140</v>
      </c>
      <c r="D11" s="9" t="s">
        <v>49</v>
      </c>
      <c r="E11" s="9" t="s">
        <v>139</v>
      </c>
    </row>
    <row r="12" spans="1:5" ht="60" x14ac:dyDescent="0.25">
      <c r="A12" s="3">
        <v>11</v>
      </c>
      <c r="B12" s="3" t="s">
        <v>5</v>
      </c>
      <c r="C12" s="9" t="s">
        <v>11</v>
      </c>
      <c r="D12" s="9" t="s">
        <v>171</v>
      </c>
      <c r="E12" s="9" t="s">
        <v>48</v>
      </c>
    </row>
    <row r="13" spans="1:5" ht="90" x14ac:dyDescent="0.25">
      <c r="A13" s="3">
        <v>12</v>
      </c>
      <c r="B13" s="3" t="s">
        <v>5</v>
      </c>
      <c r="C13" s="9" t="s">
        <v>50</v>
      </c>
      <c r="D13" s="9" t="s">
        <v>172</v>
      </c>
      <c r="E13" s="9" t="s">
        <v>173</v>
      </c>
    </row>
    <row r="14" spans="1:5" ht="135" x14ac:dyDescent="0.25">
      <c r="A14" s="3">
        <v>13</v>
      </c>
      <c r="B14" s="3" t="s">
        <v>5</v>
      </c>
      <c r="C14" s="9" t="s">
        <v>12</v>
      </c>
      <c r="D14" s="9" t="s">
        <v>13</v>
      </c>
      <c r="E14" s="9" t="s">
        <v>174</v>
      </c>
    </row>
    <row r="15" spans="1:5" ht="45" x14ac:dyDescent="0.25">
      <c r="A15" s="3">
        <v>14</v>
      </c>
      <c r="B15" s="3" t="s">
        <v>5</v>
      </c>
      <c r="C15" s="9" t="s">
        <v>12</v>
      </c>
      <c r="D15" s="9" t="s">
        <v>51</v>
      </c>
      <c r="E15" s="9" t="s">
        <v>141</v>
      </c>
    </row>
    <row r="16" spans="1:5" ht="60" x14ac:dyDescent="0.25">
      <c r="A16" s="3">
        <v>15</v>
      </c>
      <c r="B16" s="3" t="s">
        <v>5</v>
      </c>
      <c r="C16" s="9" t="s">
        <v>55</v>
      </c>
      <c r="D16" s="9" t="s">
        <v>56</v>
      </c>
      <c r="E16" s="9" t="s">
        <v>142</v>
      </c>
    </row>
    <row r="17" spans="1:5" ht="60" x14ac:dyDescent="0.25">
      <c r="A17" s="3">
        <v>16</v>
      </c>
      <c r="B17" s="3" t="s">
        <v>5</v>
      </c>
      <c r="C17" s="9" t="s">
        <v>54</v>
      </c>
      <c r="D17" s="9" t="s">
        <v>52</v>
      </c>
      <c r="E17" s="9" t="s">
        <v>53</v>
      </c>
    </row>
    <row r="18" spans="1:5" ht="60" x14ac:dyDescent="0.25">
      <c r="A18" s="3">
        <v>17</v>
      </c>
      <c r="B18" s="3" t="s">
        <v>5</v>
      </c>
      <c r="C18" s="9" t="s">
        <v>14</v>
      </c>
      <c r="D18" s="9" t="s">
        <v>15</v>
      </c>
      <c r="E18" s="9" t="s">
        <v>16</v>
      </c>
    </row>
    <row r="19" spans="1:5" ht="60" x14ac:dyDescent="0.25">
      <c r="A19" s="3">
        <v>18</v>
      </c>
      <c r="B19" s="3" t="s">
        <v>5</v>
      </c>
      <c r="C19" s="9" t="s">
        <v>57</v>
      </c>
      <c r="D19" s="9" t="s">
        <v>58</v>
      </c>
      <c r="E19" s="9" t="s">
        <v>143</v>
      </c>
    </row>
    <row r="20" spans="1:5" ht="105" x14ac:dyDescent="0.25">
      <c r="A20" s="3">
        <v>19</v>
      </c>
      <c r="B20" s="3" t="s">
        <v>5</v>
      </c>
      <c r="C20" s="9" t="s">
        <v>17</v>
      </c>
      <c r="D20" s="9" t="s">
        <v>175</v>
      </c>
      <c r="E20" s="9" t="s">
        <v>176</v>
      </c>
    </row>
    <row r="21" spans="1:5" ht="120" x14ac:dyDescent="0.25">
      <c r="A21" s="3">
        <v>20</v>
      </c>
      <c r="B21" s="3" t="s">
        <v>5</v>
      </c>
      <c r="C21" s="9" t="s">
        <v>59</v>
      </c>
      <c r="D21" s="9" t="s">
        <v>18</v>
      </c>
      <c r="E21" s="9" t="s">
        <v>144</v>
      </c>
    </row>
    <row r="22" spans="1:5" ht="135" x14ac:dyDescent="0.25">
      <c r="A22" s="3">
        <v>21</v>
      </c>
      <c r="B22" s="3" t="s">
        <v>5</v>
      </c>
      <c r="C22" s="9" t="s">
        <v>63</v>
      </c>
      <c r="D22" s="9" t="s">
        <v>19</v>
      </c>
      <c r="E22" s="9" t="s">
        <v>20</v>
      </c>
    </row>
    <row r="23" spans="1:5" ht="120" x14ac:dyDescent="0.25">
      <c r="A23" s="3">
        <v>22</v>
      </c>
      <c r="B23" s="3" t="s">
        <v>5</v>
      </c>
      <c r="C23" s="9" t="s">
        <v>64</v>
      </c>
      <c r="D23" s="9" t="s">
        <v>21</v>
      </c>
      <c r="E23" s="9" t="s">
        <v>22</v>
      </c>
    </row>
    <row r="24" spans="1:5" ht="120" x14ac:dyDescent="0.25">
      <c r="A24" s="3">
        <v>23</v>
      </c>
      <c r="B24" s="3" t="s">
        <v>5</v>
      </c>
      <c r="C24" s="9" t="s">
        <v>64</v>
      </c>
      <c r="D24" s="9" t="s">
        <v>23</v>
      </c>
      <c r="E24" s="9" t="s">
        <v>65</v>
      </c>
    </row>
    <row r="25" spans="1:5" ht="120" x14ac:dyDescent="0.25">
      <c r="A25" s="3">
        <v>24</v>
      </c>
      <c r="B25" s="3" t="s">
        <v>5</v>
      </c>
      <c r="C25" s="9" t="s">
        <v>66</v>
      </c>
      <c r="D25" s="9" t="s">
        <v>177</v>
      </c>
      <c r="E25" s="9" t="s">
        <v>178</v>
      </c>
    </row>
    <row r="26" spans="1:5" ht="120" x14ac:dyDescent="0.25">
      <c r="A26" s="3">
        <v>25</v>
      </c>
      <c r="B26" s="3" t="s">
        <v>5</v>
      </c>
      <c r="C26" s="9" t="s">
        <v>24</v>
      </c>
      <c r="D26" s="9" t="s">
        <v>67</v>
      </c>
      <c r="E26" s="9" t="s">
        <v>25</v>
      </c>
    </row>
    <row r="27" spans="1:5" ht="330" x14ac:dyDescent="0.25">
      <c r="A27" s="3">
        <v>26</v>
      </c>
      <c r="B27" s="3" t="s">
        <v>5</v>
      </c>
      <c r="C27" s="9" t="s">
        <v>68</v>
      </c>
      <c r="D27" s="9" t="s">
        <v>69</v>
      </c>
      <c r="E27" s="9" t="s">
        <v>158</v>
      </c>
    </row>
    <row r="28" spans="1:5" ht="105" x14ac:dyDescent="0.25">
      <c r="A28" s="3">
        <v>27</v>
      </c>
      <c r="B28" s="3" t="s">
        <v>5</v>
      </c>
      <c r="C28" s="9" t="s">
        <v>70</v>
      </c>
      <c r="D28" s="9" t="s">
        <v>26</v>
      </c>
      <c r="E28" s="9" t="s">
        <v>71</v>
      </c>
    </row>
    <row r="29" spans="1:5" ht="135" x14ac:dyDescent="0.25">
      <c r="A29" s="3">
        <v>28</v>
      </c>
      <c r="B29" s="3" t="s">
        <v>5</v>
      </c>
      <c r="C29" s="9" t="s">
        <v>72</v>
      </c>
      <c r="D29" s="9" t="s">
        <v>73</v>
      </c>
      <c r="E29" s="9" t="s">
        <v>179</v>
      </c>
    </row>
    <row r="30" spans="1:5" ht="249.75" customHeight="1" x14ac:dyDescent="0.25">
      <c r="A30" s="3">
        <v>29</v>
      </c>
      <c r="B30" s="3" t="s">
        <v>5</v>
      </c>
      <c r="C30" s="9" t="s">
        <v>74</v>
      </c>
      <c r="D30" s="9" t="s">
        <v>159</v>
      </c>
      <c r="E30" s="9" t="s">
        <v>180</v>
      </c>
    </row>
    <row r="31" spans="1:5" ht="210" x14ac:dyDescent="0.25">
      <c r="A31" s="3">
        <v>30</v>
      </c>
      <c r="B31" s="3" t="s">
        <v>5</v>
      </c>
      <c r="C31" s="9" t="s">
        <v>75</v>
      </c>
      <c r="D31" s="9" t="s">
        <v>76</v>
      </c>
      <c r="E31" s="9" t="s">
        <v>27</v>
      </c>
    </row>
    <row r="32" spans="1:5" ht="285" x14ac:dyDescent="0.25">
      <c r="A32" s="3">
        <v>31</v>
      </c>
      <c r="B32" s="3" t="s">
        <v>5</v>
      </c>
      <c r="C32" s="9" t="s">
        <v>78</v>
      </c>
      <c r="D32" s="9" t="s">
        <v>161</v>
      </c>
      <c r="E32" s="9" t="s">
        <v>77</v>
      </c>
    </row>
    <row r="33" spans="1:5" ht="165" x14ac:dyDescent="0.25">
      <c r="A33" s="3">
        <v>32</v>
      </c>
      <c r="B33" s="3" t="s">
        <v>5</v>
      </c>
      <c r="C33" s="9" t="s">
        <v>28</v>
      </c>
      <c r="D33" s="9" t="s">
        <v>29</v>
      </c>
      <c r="E33" s="9" t="s">
        <v>30</v>
      </c>
    </row>
    <row r="34" spans="1:5" ht="210" x14ac:dyDescent="0.25">
      <c r="A34" s="3">
        <v>33</v>
      </c>
      <c r="B34" s="3" t="s">
        <v>5</v>
      </c>
      <c r="C34" s="9" t="s">
        <v>60</v>
      </c>
      <c r="D34" s="9" t="s">
        <v>61</v>
      </c>
      <c r="E34" s="9" t="s">
        <v>62</v>
      </c>
    </row>
    <row r="35" spans="1:5" ht="105" x14ac:dyDescent="0.25">
      <c r="A35" s="3">
        <v>34</v>
      </c>
      <c r="B35" s="3" t="s">
        <v>5</v>
      </c>
      <c r="C35" s="9" t="s">
        <v>31</v>
      </c>
      <c r="D35" s="9" t="s">
        <v>32</v>
      </c>
      <c r="E35" s="9" t="s">
        <v>33</v>
      </c>
    </row>
    <row r="36" spans="1:5" ht="195" x14ac:dyDescent="0.25">
      <c r="A36" s="3">
        <v>35</v>
      </c>
      <c r="B36" s="3" t="s">
        <v>5</v>
      </c>
      <c r="C36" s="9" t="s">
        <v>34</v>
      </c>
      <c r="D36" s="9" t="s">
        <v>35</v>
      </c>
      <c r="E36" s="9" t="s">
        <v>36</v>
      </c>
    </row>
    <row r="37" spans="1:5" ht="360" x14ac:dyDescent="0.25">
      <c r="A37" s="3">
        <v>36</v>
      </c>
      <c r="B37" s="3" t="s">
        <v>5</v>
      </c>
      <c r="C37" s="9" t="s">
        <v>37</v>
      </c>
      <c r="D37" s="9" t="s">
        <v>162</v>
      </c>
      <c r="E37" s="9" t="s">
        <v>38</v>
      </c>
    </row>
    <row r="38" spans="1:5" ht="105" x14ac:dyDescent="0.25">
      <c r="A38" s="3">
        <v>37</v>
      </c>
      <c r="B38" s="3" t="s">
        <v>5</v>
      </c>
      <c r="C38" s="9" t="s">
        <v>81</v>
      </c>
      <c r="D38" s="9" t="s">
        <v>39</v>
      </c>
      <c r="E38" s="9" t="s">
        <v>40</v>
      </c>
    </row>
    <row r="39" spans="1:5" ht="105" x14ac:dyDescent="0.25">
      <c r="A39" s="3">
        <v>38</v>
      </c>
      <c r="B39" s="3" t="s">
        <v>5</v>
      </c>
      <c r="C39" s="9" t="s">
        <v>81</v>
      </c>
      <c r="D39" s="9" t="s">
        <v>41</v>
      </c>
      <c r="E39" s="9" t="s">
        <v>42</v>
      </c>
    </row>
    <row r="40" spans="1:5" ht="105" x14ac:dyDescent="0.25">
      <c r="A40" s="3">
        <v>39</v>
      </c>
      <c r="B40" s="3" t="s">
        <v>5</v>
      </c>
      <c r="C40" s="9" t="s">
        <v>145</v>
      </c>
      <c r="D40" s="9" t="s">
        <v>43</v>
      </c>
      <c r="E40" s="9" t="s">
        <v>44</v>
      </c>
    </row>
    <row r="41" spans="1:5" ht="120" x14ac:dyDescent="0.25">
      <c r="A41" s="3">
        <v>40</v>
      </c>
      <c r="B41" s="3" t="s">
        <v>5</v>
      </c>
      <c r="C41" s="9" t="s">
        <v>45</v>
      </c>
      <c r="D41" s="9" t="s">
        <v>46</v>
      </c>
      <c r="E41" s="9" t="s">
        <v>47</v>
      </c>
    </row>
    <row r="42" spans="1:5" ht="255" x14ac:dyDescent="0.25">
      <c r="A42" s="3">
        <v>41</v>
      </c>
      <c r="B42" s="10" t="s">
        <v>5</v>
      </c>
      <c r="C42" s="9" t="s">
        <v>147</v>
      </c>
      <c r="D42" s="9" t="s">
        <v>148</v>
      </c>
      <c r="E42" s="9" t="s">
        <v>149</v>
      </c>
    </row>
    <row r="43" spans="1:5" ht="195" x14ac:dyDescent="0.25">
      <c r="A43" s="3">
        <v>42</v>
      </c>
      <c r="B43" s="10" t="s">
        <v>5</v>
      </c>
      <c r="C43" s="9" t="s">
        <v>150</v>
      </c>
      <c r="D43" s="9" t="s">
        <v>151</v>
      </c>
      <c r="E43" s="9" t="s">
        <v>160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election activeCell="B34" sqref="B34"/>
    </sheetView>
  </sheetViews>
  <sheetFormatPr baseColWidth="10" defaultRowHeight="15" x14ac:dyDescent="0.25"/>
  <cols>
    <col min="1" max="1" width="38.5703125" bestFit="1" customWidth="1"/>
    <col min="2" max="2" width="35.28515625" bestFit="1" customWidth="1"/>
    <col min="3" max="3" width="12.7109375" bestFit="1" customWidth="1"/>
    <col min="4" max="4" width="20" bestFit="1" customWidth="1"/>
  </cols>
  <sheetData>
    <row r="1" spans="1:4" x14ac:dyDescent="0.25">
      <c r="A1" t="s">
        <v>181</v>
      </c>
    </row>
    <row r="2" spans="1:4" x14ac:dyDescent="0.25">
      <c r="A2" t="s">
        <v>182</v>
      </c>
      <c r="B2" t="s">
        <v>183</v>
      </c>
      <c r="C2" t="s">
        <v>184</v>
      </c>
      <c r="D2" t="s">
        <v>185</v>
      </c>
    </row>
    <row r="3" spans="1:4" x14ac:dyDescent="0.25">
      <c r="A3" t="s">
        <v>186</v>
      </c>
      <c r="B3" t="s">
        <v>187</v>
      </c>
      <c r="C3" t="s">
        <v>188</v>
      </c>
      <c r="D3" t="s">
        <v>189</v>
      </c>
    </row>
    <row r="4" spans="1:4" x14ac:dyDescent="0.25">
      <c r="A4" t="s">
        <v>186</v>
      </c>
      <c r="B4" t="s">
        <v>190</v>
      </c>
      <c r="C4" t="s">
        <v>188</v>
      </c>
      <c r="D4" t="s">
        <v>189</v>
      </c>
    </row>
    <row r="5" spans="1:4" x14ac:dyDescent="0.25">
      <c r="A5" t="s">
        <v>191</v>
      </c>
      <c r="B5" t="s">
        <v>192</v>
      </c>
      <c r="C5" t="s">
        <v>188</v>
      </c>
      <c r="D5" t="s">
        <v>189</v>
      </c>
    </row>
    <row r="6" spans="1:4" x14ac:dyDescent="0.25">
      <c r="A6" t="s">
        <v>191</v>
      </c>
      <c r="B6" t="s">
        <v>193</v>
      </c>
      <c r="C6" t="s">
        <v>188</v>
      </c>
      <c r="D6" t="s">
        <v>189</v>
      </c>
    </row>
    <row r="7" spans="1:4" x14ac:dyDescent="0.25">
      <c r="A7" t="s">
        <v>194</v>
      </c>
      <c r="B7" t="s">
        <v>195</v>
      </c>
      <c r="C7" t="s">
        <v>188</v>
      </c>
      <c r="D7" t="s">
        <v>189</v>
      </c>
    </row>
    <row r="8" spans="1:4" x14ac:dyDescent="0.25">
      <c r="A8" t="s">
        <v>194</v>
      </c>
      <c r="B8" t="s">
        <v>196</v>
      </c>
      <c r="C8" t="s">
        <v>188</v>
      </c>
      <c r="D8" t="s">
        <v>189</v>
      </c>
    </row>
    <row r="9" spans="1:4" x14ac:dyDescent="0.25">
      <c r="A9" t="s">
        <v>197</v>
      </c>
      <c r="B9" t="s">
        <v>198</v>
      </c>
      <c r="C9" t="s">
        <v>188</v>
      </c>
      <c r="D9" t="s">
        <v>189</v>
      </c>
    </row>
    <row r="10" spans="1:4" x14ac:dyDescent="0.25">
      <c r="A10" t="s">
        <v>197</v>
      </c>
      <c r="B10" t="s">
        <v>199</v>
      </c>
      <c r="C10" t="s">
        <v>188</v>
      </c>
      <c r="D10" t="s">
        <v>189</v>
      </c>
    </row>
    <row r="11" spans="1:4" x14ac:dyDescent="0.25">
      <c r="A11" t="s">
        <v>200</v>
      </c>
      <c r="B11" t="s">
        <v>201</v>
      </c>
      <c r="C11" t="s">
        <v>188</v>
      </c>
      <c r="D11" t="s">
        <v>189</v>
      </c>
    </row>
    <row r="12" spans="1:4" x14ac:dyDescent="0.25">
      <c r="A12" t="s">
        <v>200</v>
      </c>
      <c r="B12" t="s">
        <v>202</v>
      </c>
      <c r="C12" t="s">
        <v>188</v>
      </c>
      <c r="D12" t="s">
        <v>189</v>
      </c>
    </row>
    <row r="13" spans="1:4" x14ac:dyDescent="0.25">
      <c r="A13" t="s">
        <v>203</v>
      </c>
      <c r="B13" t="s">
        <v>204</v>
      </c>
      <c r="C13" t="s">
        <v>188</v>
      </c>
      <c r="D13" t="s">
        <v>189</v>
      </c>
    </row>
    <row r="14" spans="1:4" x14ac:dyDescent="0.25">
      <c r="A14" t="s">
        <v>203</v>
      </c>
      <c r="B14" t="s">
        <v>205</v>
      </c>
      <c r="C14" t="s">
        <v>188</v>
      </c>
      <c r="D14" t="s">
        <v>189</v>
      </c>
    </row>
    <row r="15" spans="1:4" x14ac:dyDescent="0.25">
      <c r="A15" t="s">
        <v>206</v>
      </c>
      <c r="B15" t="s">
        <v>206</v>
      </c>
      <c r="C15" t="s">
        <v>188</v>
      </c>
      <c r="D15" t="s">
        <v>189</v>
      </c>
    </row>
    <row r="16" spans="1:4" x14ac:dyDescent="0.25">
      <c r="A16" t="s">
        <v>207</v>
      </c>
      <c r="B16" t="s">
        <v>208</v>
      </c>
      <c r="C16" t="s">
        <v>188</v>
      </c>
      <c r="D16" t="s">
        <v>189</v>
      </c>
    </row>
    <row r="17" spans="1:4" x14ac:dyDescent="0.25">
      <c r="A17" t="s">
        <v>207</v>
      </c>
      <c r="B17" t="s">
        <v>209</v>
      </c>
      <c r="C17" t="s">
        <v>188</v>
      </c>
      <c r="D17" t="s">
        <v>189</v>
      </c>
    </row>
    <row r="18" spans="1:4" x14ac:dyDescent="0.25">
      <c r="A18" t="s">
        <v>210</v>
      </c>
      <c r="B18" t="s">
        <v>211</v>
      </c>
      <c r="C18" t="s">
        <v>188</v>
      </c>
      <c r="D18" t="s">
        <v>189</v>
      </c>
    </row>
    <row r="19" spans="1:4" x14ac:dyDescent="0.25">
      <c r="A19" t="s">
        <v>210</v>
      </c>
      <c r="B19" t="s">
        <v>212</v>
      </c>
      <c r="C19" t="s">
        <v>188</v>
      </c>
      <c r="D19" t="s">
        <v>189</v>
      </c>
    </row>
    <row r="20" spans="1:4" x14ac:dyDescent="0.25">
      <c r="A20" t="s">
        <v>213</v>
      </c>
      <c r="B20" t="s">
        <v>213</v>
      </c>
      <c r="C20" t="s">
        <v>188</v>
      </c>
      <c r="D20" t="s">
        <v>189</v>
      </c>
    </row>
    <row r="21" spans="1:4" x14ac:dyDescent="0.25">
      <c r="A21" t="s">
        <v>214</v>
      </c>
      <c r="B21" t="s">
        <v>215</v>
      </c>
      <c r="C21" t="s">
        <v>188</v>
      </c>
      <c r="D21" t="s">
        <v>189</v>
      </c>
    </row>
    <row r="22" spans="1:4" x14ac:dyDescent="0.25">
      <c r="A22" t="s">
        <v>214</v>
      </c>
      <c r="B22" t="s">
        <v>216</v>
      </c>
      <c r="C22" t="s">
        <v>188</v>
      </c>
      <c r="D22" t="s">
        <v>189</v>
      </c>
    </row>
    <row r="23" spans="1:4" x14ac:dyDescent="0.25">
      <c r="A23" t="s">
        <v>217</v>
      </c>
      <c r="B23" t="s">
        <v>218</v>
      </c>
      <c r="C23" t="s">
        <v>188</v>
      </c>
      <c r="D23" t="s">
        <v>189</v>
      </c>
    </row>
    <row r="24" spans="1:4" x14ac:dyDescent="0.25">
      <c r="A24" t="s">
        <v>217</v>
      </c>
      <c r="B24" t="s">
        <v>219</v>
      </c>
      <c r="C24" t="s">
        <v>188</v>
      </c>
      <c r="D24" t="s">
        <v>189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4"/>
  <sheetViews>
    <sheetView workbookViewId="0">
      <selection activeCell="J25" sqref="J25"/>
    </sheetView>
  </sheetViews>
  <sheetFormatPr baseColWidth="10" defaultRowHeight="15" x14ac:dyDescent="0.25"/>
  <cols>
    <col min="1" max="1" width="18.5703125" bestFit="1" customWidth="1"/>
  </cols>
  <sheetData>
    <row r="2" spans="1:14" x14ac:dyDescent="0.25">
      <c r="A2" s="4" t="s">
        <v>82</v>
      </c>
    </row>
    <row r="4" spans="1:14" s="5" customFormat="1" x14ac:dyDescent="0.25">
      <c r="A4" s="5" t="s">
        <v>83</v>
      </c>
      <c r="B4" s="5" t="s">
        <v>84</v>
      </c>
      <c r="C4" s="5" t="s">
        <v>85</v>
      </c>
      <c r="D4" s="5" t="s">
        <v>86</v>
      </c>
      <c r="E4" s="5" t="s">
        <v>87</v>
      </c>
      <c r="F4" s="5" t="s">
        <v>88</v>
      </c>
      <c r="G4" s="5" t="s">
        <v>89</v>
      </c>
      <c r="H4" s="5" t="s">
        <v>90</v>
      </c>
      <c r="I4" s="5" t="s">
        <v>91</v>
      </c>
      <c r="J4" s="5" t="s">
        <v>92</v>
      </c>
      <c r="K4" s="5" t="s">
        <v>93</v>
      </c>
      <c r="L4" s="5" t="s">
        <v>94</v>
      </c>
    </row>
    <row r="5" spans="1:14" s="5" customFormat="1" x14ac:dyDescent="0.25">
      <c r="A5" s="5" t="s">
        <v>95</v>
      </c>
      <c r="B5" s="5" t="s">
        <v>96</v>
      </c>
      <c r="D5" s="5" t="s">
        <v>97</v>
      </c>
      <c r="E5" s="5" t="s">
        <v>98</v>
      </c>
      <c r="F5" s="5" t="s">
        <v>99</v>
      </c>
      <c r="G5" s="5" t="s">
        <v>100</v>
      </c>
      <c r="H5" s="5">
        <v>2015</v>
      </c>
      <c r="I5" s="5">
        <v>5604400</v>
      </c>
      <c r="J5" s="5" t="s">
        <v>101</v>
      </c>
      <c r="K5" s="5" t="s">
        <v>102</v>
      </c>
      <c r="L5" s="6">
        <v>42158</v>
      </c>
    </row>
    <row r="6" spans="1:14" s="5" customFormat="1" x14ac:dyDescent="0.25">
      <c r="A6" s="5" t="s">
        <v>95</v>
      </c>
      <c r="B6" s="5" t="s">
        <v>103</v>
      </c>
      <c r="D6" s="5" t="s">
        <v>104</v>
      </c>
      <c r="E6" s="5" t="s">
        <v>98</v>
      </c>
      <c r="F6" s="5" t="s">
        <v>99</v>
      </c>
      <c r="G6" s="5" t="s">
        <v>100</v>
      </c>
      <c r="H6" s="5">
        <v>2015</v>
      </c>
      <c r="I6" s="5">
        <v>5000000</v>
      </c>
      <c r="J6" s="5" t="s">
        <v>101</v>
      </c>
      <c r="K6" s="5" t="s">
        <v>102</v>
      </c>
      <c r="L6" s="6">
        <v>42158</v>
      </c>
    </row>
    <row r="8" spans="1:14" x14ac:dyDescent="0.25">
      <c r="A8" s="4" t="s">
        <v>105</v>
      </c>
    </row>
    <row r="10" spans="1:14" s="5" customFormat="1" x14ac:dyDescent="0.25">
      <c r="A10" s="5" t="s">
        <v>83</v>
      </c>
      <c r="B10" s="5" t="s">
        <v>106</v>
      </c>
      <c r="C10" s="5" t="s">
        <v>107</v>
      </c>
      <c r="D10" s="5" t="s">
        <v>108</v>
      </c>
      <c r="E10" s="5" t="s">
        <v>87</v>
      </c>
      <c r="F10" s="5" t="s">
        <v>85</v>
      </c>
      <c r="G10" s="5" t="s">
        <v>109</v>
      </c>
      <c r="H10" s="5" t="s">
        <v>110</v>
      </c>
      <c r="I10" s="5" t="s">
        <v>111</v>
      </c>
      <c r="J10" s="5" t="s">
        <v>89</v>
      </c>
      <c r="K10" s="5" t="s">
        <v>88</v>
      </c>
      <c r="L10" s="5" t="s">
        <v>112</v>
      </c>
      <c r="M10" s="5" t="s">
        <v>91</v>
      </c>
      <c r="N10" s="5" t="s">
        <v>94</v>
      </c>
    </row>
    <row r="11" spans="1:14" s="5" customFormat="1" x14ac:dyDescent="0.25">
      <c r="A11" s="5" t="s">
        <v>95</v>
      </c>
      <c r="B11" s="5">
        <v>1</v>
      </c>
      <c r="C11" s="5" t="s">
        <v>113</v>
      </c>
      <c r="E11" s="5" t="s">
        <v>98</v>
      </c>
      <c r="G11" s="5">
        <v>14</v>
      </c>
      <c r="H11" s="7">
        <v>196.56</v>
      </c>
      <c r="I11" s="5" t="s">
        <v>114</v>
      </c>
      <c r="J11" s="5">
        <f t="shared" ref="J11:J18" si="0">G11*H11</f>
        <v>2751.84</v>
      </c>
      <c r="K11" s="5" t="s">
        <v>115</v>
      </c>
      <c r="L11" s="5">
        <v>2015</v>
      </c>
      <c r="M11" s="5">
        <v>4395600</v>
      </c>
      <c r="N11" s="6">
        <v>42044</v>
      </c>
    </row>
    <row r="12" spans="1:14" s="5" customFormat="1" x14ac:dyDescent="0.25">
      <c r="A12" s="5" t="s">
        <v>95</v>
      </c>
      <c r="B12" s="5">
        <f t="shared" ref="B12:B18" si="1">B11+1</f>
        <v>2</v>
      </c>
      <c r="C12" s="5" t="s">
        <v>113</v>
      </c>
      <c r="E12" s="5" t="s">
        <v>98</v>
      </c>
      <c r="G12" s="5">
        <v>14</v>
      </c>
      <c r="H12" s="7">
        <v>22.91</v>
      </c>
      <c r="I12" s="5" t="s">
        <v>114</v>
      </c>
      <c r="J12" s="5">
        <f t="shared" si="0"/>
        <v>320.74</v>
      </c>
      <c r="K12" s="5" t="s">
        <v>116</v>
      </c>
      <c r="L12" s="5">
        <v>2015</v>
      </c>
      <c r="M12" s="5">
        <v>6000000</v>
      </c>
      <c r="N12" s="6">
        <v>42010</v>
      </c>
    </row>
    <row r="13" spans="1:14" s="5" customFormat="1" x14ac:dyDescent="0.25">
      <c r="A13" s="5" t="s">
        <v>95</v>
      </c>
      <c r="B13" s="5">
        <f t="shared" si="1"/>
        <v>3</v>
      </c>
      <c r="C13" s="5" t="s">
        <v>113</v>
      </c>
      <c r="E13" s="5" t="s">
        <v>98</v>
      </c>
      <c r="G13" s="5">
        <v>14</v>
      </c>
      <c r="H13" s="7">
        <v>185.75</v>
      </c>
      <c r="I13" s="5" t="s">
        <v>114</v>
      </c>
      <c r="J13" s="5">
        <f t="shared" si="0"/>
        <v>2600.5</v>
      </c>
      <c r="K13" s="5" t="s">
        <v>117</v>
      </c>
      <c r="L13" s="5">
        <v>2015</v>
      </c>
      <c r="M13" s="5">
        <v>6500000</v>
      </c>
      <c r="N13" s="6">
        <v>42039</v>
      </c>
    </row>
    <row r="14" spans="1:14" s="5" customFormat="1" x14ac:dyDescent="0.25">
      <c r="A14" s="5" t="s">
        <v>95</v>
      </c>
      <c r="B14" s="5">
        <f t="shared" si="1"/>
        <v>4</v>
      </c>
      <c r="C14" s="5" t="s">
        <v>113</v>
      </c>
      <c r="E14" s="5" t="s">
        <v>98</v>
      </c>
      <c r="G14" s="5">
        <v>14</v>
      </c>
      <c r="H14" s="5">
        <f>186.31+199.33+417.79</f>
        <v>803.43000000000006</v>
      </c>
      <c r="I14" s="5" t="s">
        <v>114</v>
      </c>
      <c r="J14" s="5">
        <f t="shared" si="0"/>
        <v>11248.02</v>
      </c>
      <c r="K14" s="5" t="s">
        <v>118</v>
      </c>
      <c r="L14" s="5">
        <v>2015</v>
      </c>
      <c r="M14" s="5">
        <v>31276124</v>
      </c>
      <c r="N14" s="6">
        <v>42352</v>
      </c>
    </row>
    <row r="15" spans="1:14" s="5" customFormat="1" x14ac:dyDescent="0.25">
      <c r="A15" s="5" t="s">
        <v>95</v>
      </c>
      <c r="B15" s="5">
        <f t="shared" si="1"/>
        <v>5</v>
      </c>
      <c r="C15" s="5" t="s">
        <v>113</v>
      </c>
      <c r="E15" s="5" t="s">
        <v>98</v>
      </c>
      <c r="G15" s="5">
        <v>14</v>
      </c>
      <c r="H15" s="5">
        <f>16.92+32.57</f>
        <v>49.49</v>
      </c>
      <c r="I15" s="5" t="s">
        <v>114</v>
      </c>
      <c r="J15" s="5">
        <f t="shared" si="0"/>
        <v>692.86</v>
      </c>
      <c r="K15" s="5" t="s">
        <v>119</v>
      </c>
      <c r="L15" s="5">
        <v>2015</v>
      </c>
      <c r="M15" s="5">
        <v>4000000</v>
      </c>
      <c r="N15" s="6">
        <v>42010</v>
      </c>
    </row>
    <row r="16" spans="1:14" s="5" customFormat="1" x14ac:dyDescent="0.25">
      <c r="A16" s="5" t="s">
        <v>95</v>
      </c>
      <c r="B16" s="5">
        <f t="shared" si="1"/>
        <v>6</v>
      </c>
      <c r="C16" s="5" t="s">
        <v>113</v>
      </c>
      <c r="E16" s="5" t="s">
        <v>98</v>
      </c>
      <c r="G16" s="5">
        <v>14</v>
      </c>
      <c r="H16" s="5">
        <f>156.38+231.98</f>
        <v>388.36</v>
      </c>
      <c r="I16" s="5" t="s">
        <v>114</v>
      </c>
      <c r="J16" s="5">
        <f t="shared" si="0"/>
        <v>5437.04</v>
      </c>
      <c r="K16" s="5" t="s">
        <v>120</v>
      </c>
      <c r="L16" s="5">
        <v>2015</v>
      </c>
      <c r="M16" s="5">
        <v>9961587</v>
      </c>
      <c r="N16" s="6">
        <v>42277</v>
      </c>
    </row>
    <row r="17" spans="1:14" s="5" customFormat="1" x14ac:dyDescent="0.25">
      <c r="A17" s="5" t="s">
        <v>95</v>
      </c>
      <c r="B17" s="5">
        <f t="shared" si="1"/>
        <v>7</v>
      </c>
      <c r="C17" s="5" t="s">
        <v>113</v>
      </c>
      <c r="E17" s="5" t="s">
        <v>98</v>
      </c>
      <c r="G17" s="5">
        <v>14</v>
      </c>
      <c r="H17" s="5">
        <f>166.97+199.8</f>
        <v>366.77</v>
      </c>
      <c r="I17" s="5" t="s">
        <v>114</v>
      </c>
      <c r="J17" s="5">
        <f t="shared" si="0"/>
        <v>5134.78</v>
      </c>
      <c r="L17" s="5">
        <v>2015</v>
      </c>
      <c r="M17" s="5">
        <v>12700000</v>
      </c>
      <c r="N17" s="6">
        <v>42485</v>
      </c>
    </row>
    <row r="18" spans="1:14" s="5" customFormat="1" x14ac:dyDescent="0.25">
      <c r="A18" s="5" t="s">
        <v>95</v>
      </c>
      <c r="B18" s="5">
        <f t="shared" si="1"/>
        <v>8</v>
      </c>
      <c r="C18" s="5" t="s">
        <v>113</v>
      </c>
      <c r="E18" s="5" t="s">
        <v>98</v>
      </c>
      <c r="G18" s="5">
        <v>14</v>
      </c>
      <c r="H18" s="5">
        <f>63.28</f>
        <v>63.28</v>
      </c>
      <c r="I18" s="5" t="s">
        <v>114</v>
      </c>
      <c r="J18" s="5">
        <f t="shared" si="0"/>
        <v>885.92000000000007</v>
      </c>
      <c r="K18" s="5" t="s">
        <v>121</v>
      </c>
      <c r="L18" s="5">
        <v>2015</v>
      </c>
      <c r="M18" s="5">
        <v>7250000</v>
      </c>
      <c r="N18" s="6">
        <v>42010</v>
      </c>
    </row>
    <row r="19" spans="1:14" s="5" customFormat="1" x14ac:dyDescent="0.25"/>
    <row r="21" spans="1:14" x14ac:dyDescent="0.25">
      <c r="A21" s="11" t="s">
        <v>122</v>
      </c>
      <c r="B21" s="11"/>
    </row>
    <row r="23" spans="1:14" x14ac:dyDescent="0.25">
      <c r="A23" t="s">
        <v>83</v>
      </c>
      <c r="B23" t="s">
        <v>123</v>
      </c>
      <c r="C23" t="s">
        <v>124</v>
      </c>
      <c r="D23" t="s">
        <v>125</v>
      </c>
      <c r="E23" t="s">
        <v>87</v>
      </c>
      <c r="F23" t="s">
        <v>126</v>
      </c>
      <c r="G23" t="s">
        <v>127</v>
      </c>
      <c r="H23" t="s">
        <v>128</v>
      </c>
      <c r="I23" t="s">
        <v>129</v>
      </c>
      <c r="J23" t="s">
        <v>130</v>
      </c>
    </row>
    <row r="24" spans="1:14" x14ac:dyDescent="0.25">
      <c r="A24" t="s">
        <v>95</v>
      </c>
      <c r="B24" t="s">
        <v>131</v>
      </c>
      <c r="C24" t="s">
        <v>132</v>
      </c>
      <c r="D24" t="s">
        <v>133</v>
      </c>
      <c r="E24" t="s">
        <v>98</v>
      </c>
      <c r="F24" t="s">
        <v>131</v>
      </c>
      <c r="G24">
        <v>8549921</v>
      </c>
      <c r="H24" s="8">
        <v>42142</v>
      </c>
      <c r="I24">
        <v>42671</v>
      </c>
      <c r="J24" t="s">
        <v>134</v>
      </c>
    </row>
  </sheetData>
  <mergeCells count="1">
    <mergeCell ref="A21:B2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Obs. IFP v2 Zonal y Dedicado</vt:lpstr>
      <vt:lpstr>Anexo</vt:lpstr>
      <vt:lpstr>Anexo Terrenos Servidum Ambient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2020-10-08T20:51:49Z</dcterms:created>
  <dcterms:modified xsi:type="dcterms:W3CDTF">2020-10-13T22:20:36Z</dcterms:modified>
</cp:coreProperties>
</file>