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amshcastro\Desktop\AMSA\Estudio Valorizacion Transmision (20 -23)\INFORME FINAL DEFINITIVO\"/>
    </mc:Choice>
  </mc:AlternateContent>
  <xr:revisionPtr revIDLastSave="0" documentId="13_ncr:1_{18B7759F-E8AA-429B-B251-27966F60FD09}" xr6:coauthVersionLast="36" xr6:coauthVersionMax="36" xr10:uidLastSave="{00000000-0000-0000-0000-000000000000}"/>
  <bookViews>
    <workbookView xWindow="0" yWindow="0" windowWidth="20490" windowHeight="6945" tabRatio="717" xr2:uid="{00000000-000D-0000-FFFF-FFFF00000000}"/>
  </bookViews>
  <sheets>
    <sheet name="Observaciones" sheetId="1" r:id="rId1"/>
    <sheet name="Ampliación SE Kimal" sheetId="4" r:id="rId2"/>
    <sheet name="Esquema María Elena - Kimal" sheetId="5" r:id="rId3"/>
    <sheet name="Detalle Peajes Coordinador" sheetId="3" r:id="rId4"/>
    <sheet name="Extracto D 23T" sheetId="2" r:id="rId5"/>
  </sheets>
  <definedNames>
    <definedName name="_xlnm._FilterDatabase" localSheetId="0" hidden="1">Observaciones!$B$4:$F$21</definedName>
    <definedName name="_Hlk24039655" localSheetId="0">Observaciones!#REF!</definedName>
    <definedName name="_Toc34640155" localSheetId="0">Observaciones!$D$11</definedName>
    <definedName name="_Toc39795097" localSheetId="0">Observaciones!$C$10</definedName>
    <definedName name="_Toc39795192" localSheetId="0">Observaciones!$D$18</definedName>
    <definedName name="_Toc45277543" localSheetId="0">Observaciones!$D$8</definedName>
  </definedName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P12" i="3" l="1"/>
  <c r="P11" i="3"/>
  <c r="N12" i="3"/>
  <c r="N11" i="3"/>
  <c r="N7" i="3"/>
  <c r="N8" i="3"/>
  <c r="N9" i="3"/>
  <c r="N6" i="3"/>
</calcChain>
</file>

<file path=xl/sharedStrings.xml><?xml version="1.0" encoding="utf-8"?>
<sst xmlns="http://schemas.openxmlformats.org/spreadsheetml/2006/main" count="121" uniqueCount="99">
  <si>
    <t>N°</t>
  </si>
  <si>
    <t>Propuesta</t>
  </si>
  <si>
    <t>Observación</t>
  </si>
  <si>
    <t>Identificación del Título, Subtítulo y Número de página</t>
  </si>
  <si>
    <t>Nombre de Empresa o Asociación</t>
  </si>
  <si>
    <t xml:space="preserve">AMSA
</t>
  </si>
  <si>
    <t xml:space="preserve">No se ha considerado a Zaldívar Transmisión en la propiedad de los tramos:
Maria Elena 220  kV - Kimal 220 kV
Laberinto 220 kV - Kimal 220 kV
Laberinto 220 kV - Nueva Zaldivar 220 kV
</t>
  </si>
  <si>
    <t>ANTOFAGASTA MINERALS</t>
  </si>
  <si>
    <t>VATT [$]</t>
  </si>
  <si>
    <t>Mes</t>
  </si>
  <si>
    <t>Línea</t>
  </si>
  <si>
    <t>Ene</t>
  </si>
  <si>
    <t>Feb</t>
  </si>
  <si>
    <t>Mar</t>
  </si>
  <si>
    <t>Abr</t>
  </si>
  <si>
    <t>May</t>
  </si>
  <si>
    <t>Jun</t>
  </si>
  <si>
    <t>Jul</t>
  </si>
  <si>
    <t>Ago</t>
  </si>
  <si>
    <t>Sep</t>
  </si>
  <si>
    <t>Oct</t>
  </si>
  <si>
    <t>Nov</t>
  </si>
  <si>
    <t>Dic</t>
  </si>
  <si>
    <t>Crucero 220 - Laberinto 220#KELTI</t>
  </si>
  <si>
    <t>Kimal 220 - Laberinto 220#KELTI</t>
  </si>
  <si>
    <t>Crucero 220 - Laberinto 220#Zaldivar Transmisión</t>
  </si>
  <si>
    <t>Kimal 220 - Laberinto 220#Zaldivar Transmisión</t>
  </si>
  <si>
    <t>fuente</t>
  </si>
  <si>
    <t>https://www.coordinador.cl/wp-content/uploads/2020/03/Detalle_Liquidaci%C3%B3n-2002_def.zip</t>
  </si>
  <si>
    <t>Fuente:</t>
  </si>
  <si>
    <t>https://www.leychile.cl/Navegar?idNorma=1087280</t>
  </si>
  <si>
    <t>https://www.leychile.cl/Navegar?idNorma=1076497</t>
  </si>
  <si>
    <t>Fuente</t>
  </si>
  <si>
    <t>Decreto Supremo N° 158/2015 Ministerio de Energía</t>
  </si>
  <si>
    <t xml:space="preserve">Proyecto 3: STT5 – 2015 “Ampliación S/E Nueva Crucero Encuentro” </t>
  </si>
  <si>
    <t>Previo al Decreto</t>
  </si>
  <si>
    <t>Posterior al proyecto ejecutado por el decreto</t>
  </si>
  <si>
    <t>Esquema Tramos:</t>
  </si>
  <si>
    <t>Maria Elena 220 kV - Kimal 220 kV</t>
  </si>
  <si>
    <t>Kimal 220 kV - Laberinto 220 kV</t>
  </si>
  <si>
    <t>Total</t>
  </si>
  <si>
    <t>Total Kelti</t>
  </si>
  <si>
    <t>Total ZT</t>
  </si>
  <si>
    <t>TC</t>
  </si>
  <si>
    <t>CLP</t>
  </si>
  <si>
    <t>USD</t>
  </si>
  <si>
    <t>Se  aprecia que sólo se consideró el VI de las instalaciones de AES Gener que pertenencen a este tramo. No se consideraron las instalaciones del circuito 1 y Circuito 2, pertenecientes a Kelti S.A. y Zaldivar Transmisión, respectivamente</t>
  </si>
  <si>
    <t xml:space="preserve">Se solicita lo siguiente:
 Incluir  en la VI del tramo, separadamente, los circuitos 1 y 2, pertenecientes a Kelti S.A. (Minera Escondida)  y  Zaldívar Transmisión S.A, respectivamente
</t>
  </si>
  <si>
    <t>Se solicita incluir el el VATT del tramo, las instalaciones de Kelti y Zaldivar Transmisión que pertenecen a este tramo.</t>
  </si>
  <si>
    <t xml:space="preserve">Se aprecia que el calculo del VATT de este tramo, solo se consideraron las instalaciones de AES GENER, no considerando las instalacions de Kelti y Zaldivar Transnisión pertenecientes a este tramo y que antes pertencían a los circuiros N°1 y N°2 del tramos Crucero - Laberinto.
</t>
  </si>
  <si>
    <t>Se aprecia que el calculo del VATT de este tramo, solo se consideraron las instalaciones de AES GENER, no considerando las instalaciones de de los circuitos N°1 y N°2  de Kelti y Zaldívar Transmisión respectivamente</t>
  </si>
  <si>
    <t>El Tramo Maria Elena 220 kV - Kimal 220 kV resulta de la conexión de los tramos    María Elena 220 kV - Crucero 220 kV y Crucero  220 kV - Laberinto 220 kV (seccionado en Kimal 220 kV), con by pass en la S/E Crucero (Ver hoja " Esquema María Elena - Kimal")
Las instalaciones de los  circuitos N° 1 y N°2  del tramo Crucero 220 kV - Laberinto 220 kV, que ahora pertenecen a los  circuitos N° 1 y N°2 del tramo Maria Elena 220 kV - Kimal 220 kV no fueron considerados en la valorizacion del tramo.  Solo se consideraron las instalaciones de SATT y TRANSELEC que pertenecen a este tramo.</t>
  </si>
  <si>
    <t>Estamos de acuerdo con el criterio del Consultor, quien " considera que el V.I. correspondiente a estas líneas debiera adicionarse al V.I. calculado con la base de datos para el tramo de transporte al cual pertenecen, por cuanto ese V.I. solo incluye los paños de línea de los extremos."</t>
  </si>
  <si>
    <t>De acuerdo a lo ya indicado en las observacioes de AMSA, y en concordancia con el criterio del Consultor, solicitamos adicionar el  VI de estas lineas al VI de los respectivos  tramos de transporte a los cuales pertenecen.</t>
  </si>
  <si>
    <t xml:space="preserve">Se solicita corregir los valores de los tramos Laberinto - Kimal y Laberinto Nueva Zaldivar, de acuerdo a lo siguiente:
i) Longitud tramo Laberinto 220 kV - Kimal 220 kV : 132,7 km
ii) Longitud tramo Laberinto 220 kV - Nueva Zaldivar 220 kV : 89,93 km
iii) Se solicita considerar para cada circuito, las valorizaciones ya informadas en la tabla 7.2.5 de la versión 2 del Informe 2, el cual asignó al los circuitos de Minera Escondida los siguietes valores de VI:
 Laberinto 220 kV - Kimal 220 kV: US$ 36.116.566
Laberinto 220 kV - Nueva Zaldivar 220 kV: US$ 24.470.587
Dador que ambos circuitos son iguales, estos mismos valores debieran ser asignados al circuito N°2 de propiedad de Zaldívar Transmisión.
</t>
  </si>
  <si>
    <t>Se solicita incluir el el VATT del tramo, las instalaciones de Kelti y Zaldivar Transmisión que pertenecen a este tramo.
Para chequear estos valores, se solicita además considerar los valores de los VATT del tramo Laberinto - Kimal indicados por el CEN que se encuentran en la hoja Detalle Peajes  Coordinador.</t>
  </si>
  <si>
    <t xml:space="preserve">7.2.7  Valor de inversión adicional a los resultados de la Base de Datos
Tramos:
Laberinto 220 kV - Kimal 220 kV
Laberinto 220 kV - Nueva Zaldivar 220 kV
</t>
  </si>
  <si>
    <t xml:space="preserve">Se aprecia que el calculo del VATT de este tramo, solo se consideraron las instalaciones de SATT y TRANSELEC, no considerando las instalacions de Kelti y Zaldivar Transmisión pertenecientes a este tramo y que antes pertencían a los circuiros N°1 y N°2 del tramos Crucero - Laberinto.
</t>
  </si>
  <si>
    <t xml:space="preserve">No se ha considerado a Zaldívar Transmisión en el VI de los estudios de impacto ambiental  de los tramos:
Maria Elena 220  kV - Kimal 220 kV
Laberinto 220 kV - Kimal 220 kV
Laberinto 220 kV - Nueva Zaldivar 220 kV
</t>
  </si>
  <si>
    <t xml:space="preserve">No se ha considerado a Zaldívar Transmisión en el VI de las servidumbres de los tramos:
Maria Elena 220  kV - Kimal 220 kV
Laberinto 220 kV - Kimal 220 kV
Laberinto 220 kV - Nueva Zaldivar 220 kV
</t>
  </si>
  <si>
    <t>6.1.4.2 Modelo de Cálculo de Montaje
Tabla 5: Clasificación de tramos de transporte de líneas en familias</t>
  </si>
  <si>
    <t>6.1.4.3 Costos de montaje calculdos
Tabla 19: Costos de montaje tramos de transporte
María Elena 220 kV - Kimal 220 kV
Laberinto 220 kV - Kimal 220 kV
Laberinto 220 kV - Nueva Zaldivar 220 kV</t>
  </si>
  <si>
    <t>Se omitió la clasificación para el tramo N_62 Laberinto  220 kV - Nueva Zaldívar 220 kV</t>
  </si>
  <si>
    <t>Se solicita incluir en la Tabla 5 la calificación del tramo N_62 Laberinto 220 kV - Nueva Zaldívar 220 kV. Dicho tramo tiene una longitud de 89,93 kms, por lo que debe clasificarse en el Largo de "Entre 50 km y 100 km".</t>
  </si>
  <si>
    <t>Se solicita incluir en la Tabla 19 los costos de montaje asociados a Zadívar Transmisión y Kelti S.A., en los tramos María Elena 220 kV - Kimal 220 kV; Kimal 220 kV - Laberinto 220 kV y Laberinto 220 kV - Nueva Zaldívar 220 kV.</t>
  </si>
  <si>
    <t>6.1.4.3 Factores de ajustes de rendimiento
Tabla 21: Factores de ajuste costos de montaje tramos de transporte</t>
  </si>
  <si>
    <t>Se omitió el factor de ajuste para el tramo N_62 Laberinto  220 kV - Nueva Zaldívar 220 kV</t>
  </si>
  <si>
    <t>6.1.7.1 Derechos relacionados con el uso de suelo
Tabla 35 Valores modificados de servidumbres de líneas de transmisión
María Elena 220 kV - Kimal 220 kV
Laberinto 220 kV - Kimal 220 kV
Laberinto 220 kV - Nueva Zaldivar 220 kV</t>
  </si>
  <si>
    <t>Para el tramo María Elena 220 kV - Kimal 220 kV solo se consideran los segmentos perteneciente a TRANSELEC y SATT. No se consideran los costos de montaje de los segmentos pertencientes a  Zaldívar Transmisión S.A. y y Kelti S.A.
Para los tramos Kimal 220 kV - Laberito 220 kV y Laberinto 220 kV - Nueva Zaldívar 220 kV, sólo se consideran los costos de montaje asociados a AES Gener, omitiendo los costos de montaje de las instalaciones  de Zaldívar Transmisión S.A. y Kelti S.A.</t>
  </si>
  <si>
    <t>Se solicita incluir en la Tabla 21 el factor de ajuste para el tramo N_62 Laberinto 220 kV - Nueva Zaldívar 220 kV.</t>
  </si>
  <si>
    <t>Para el tramo María Elena 220 kV - Kimal 220 kV solo se consideran los valores de servidumbres asociados a los segmentos pertenecientes a TRANSELEC y SATT. No se consideran los costos de servidumbre de los segmentos pertencientes a  Zaldívar Transmisión S.A. y y Kelti S.A.
Para los tramos Kimal 220 kV - Laberito 220 kV y Laberinto 220 kV - Nueva Zaldívar 220 kV, sólo se consideran los costos de servidumbres asociados a AES Gener, omitiendo los costos de servidumbre de las instalaciones  de Zaldívar Transmisión S.A. y Kelti S.A.</t>
  </si>
  <si>
    <t>Se solicita incluir en la Tabla 35 los costos de servidumbres asociados a Zadívar Transmisión y Kelti S.A., en los tramos María Elena 220 kV - Kimal 220 kV; Kimal 220 kV - Laberinto 220 kV y Laberinto 220 kV - Nueva Zaldívar 220 kV.</t>
  </si>
  <si>
    <t>7.2.1 Valor de Inversión por empresa propietaria
Tabla 56: Valor de Inversión (V.I.) por empresa propietaria</t>
  </si>
  <si>
    <t>Se hace presente que el Valor del VI asignado a Antofagasta Minerals S.A. corresponde a tramos incluidos en la tablas 59 y 60, de los cuales AMSA ni ninguna de sus compañías relacionadas es propietaria.</t>
  </si>
  <si>
    <t xml:space="preserve">Se solicita corregir la tabla 56, asignando a AMSA el VI correspondiente de los tramos Laberinto 220 kV -- Kimal 220 kV, Laberinto 220 kV - Nueva Zaldivar 220 kV y María Elena 220 kV - Kimal 220 kV, pertenecientes a su relacionada Zaldivar Transmision S.A.
Adicionalmente, se solicita incluir en la tabla 60 el VI correspondiende a Zaldívar Transmisión S.A.  de los tramos de trasporte:  Laberinto 220 kV -- Kimal 220 kV, Laberinto 220 kV - Nueva Zaldivar 220 kV y María Elena 220 kV - Kimal 220 kV
</t>
  </si>
  <si>
    <t>Se solicita corregir Tabla 60 del punto 7.2.4 incluyendo a Zaldivar Transmisión en la propiedad de los tramos indicados.
Dado que para los tramos Laberinto - Kimal y Laberinto - Nueva Zaldivar existe valorización para el circuito N°1 de propiedad de Kelti S.A. (Incluida en versiones anteriores del Informe), se solicita incluir la valorización del circuito N°2 de propiedad de Zaldivar Transmisión S.A., con un valor equivalente al del circuito N°1.</t>
  </si>
  <si>
    <t>7.2.3 Valor de Inversión por tramo de transporte calificación nacional
Tabla 58: Valor de Inversión (V.I.) por tramo de transporte calificación nacional
Tramo Laberinto  220 kV - Nueva Zaldivar  220 kV</t>
  </si>
  <si>
    <t>7.2.3 Valor de Inversión por tramo de transporte calificación nacional
Tabla 58: Valor de Inversión (V.I.) por tramo de transporte calificación nacional
Tramo Maria Elena 220 kV - Kimal 220 kV</t>
  </si>
  <si>
    <t>Se solicita lo siguiente:
Incluir en Tabla 58  la valorización del tramo María Elena 220 kV - Kimal 220 kV, las instalaciones de los circuitos  N°1 y N° 2 del tramo Crucero - Laberinto, que ahora pertenece al tramo Maria Elena - Kimal.</t>
  </si>
  <si>
    <t>7.2.3 Valor de Inversión por tramo de transporte calificación nacional
Tabla 58: Valor de Inversión (V.I.) por tramo de transporte calificación nacional
Tramo Laberinto 220 kV - Kimal 220 kV</t>
  </si>
  <si>
    <t xml:space="preserve">7.2.5  Valor de Inversión por tramo de transporte y por propietario calificación nacional
Tabla 60: Valor de Inversión (V.I.) por tramo de transporte y por propietario calificación nacional
Tramos: 
Maria Elena 220  kV - Kimal 220 kV
Laberinto 220 kV - Kimal 220 kV
Laberinto 220 kV - Nueva Zaldivar 220 kV
</t>
  </si>
  <si>
    <t xml:space="preserve">7.2.6.2 Servidumbre tramos de transporte.
Tabla 62: Valor de Inversión (V.I.) servidumbre  tramo de transporte.
Tramos: 
Maria Elena 220  kV - Kimal 220 kV
Laberinto 220 kV - Kimal 220 kV
Laberinto 220 kV - Nueva Zaldivar 220 kV
</t>
  </si>
  <si>
    <t xml:space="preserve">Se solicita corregir Tabla 62 incluyendo el VI de las  servidumbres correspondiente a Zaldivar Transmisión en  tramos indicados.
</t>
  </si>
  <si>
    <t xml:space="preserve">7.2.6.3 VI Estudios de Impacto Ambiental
Tabla 63: Valor de Inversión (V.I.) estudios de impacto ambiental
Tramos: 
Maria Elena 220  kV - Kimal 220 kV
Laberinto 220 kV - Kimal 220 kV
Laberinto 220 kV - Nueva Zaldivar 220 kV
</t>
  </si>
  <si>
    <t>Se solicita corregir Tabla 63 incluyendo el VI de los estudios de impacto ambiental correspondiente a Zaldivar Transmisión en  tramos indicados.</t>
  </si>
  <si>
    <t>Tabla 68 Resultados COMA por Tramo
Tramos 
N_61
N_62
N_81</t>
  </si>
  <si>
    <t>Sin perjuico de lo indicado en la observación anterior, hacemos presente que  los valores indicados en la Tabla 64 a juicio de AMSA estarían subestimados por los siguientes motivos:
i) La longitud considerada de las lineas es inferior a longitud real
ii) Dado el orden de magnitud del VI estimado, se estaría valorizando sólo uno de los circuitos.</t>
  </si>
  <si>
    <t>OBSERVACIONES AL INFORME FINAL DEFINITIVO</t>
  </si>
  <si>
    <t>General</t>
  </si>
  <si>
    <t>Se  solicita corregir el Informe Final Definitivo considerando e incluyendo las  observaciones presentadas por AMSA en este documento.</t>
  </si>
  <si>
    <r>
      <t>En el Informe Final Definitivo  no se aprecia que  el Consorcio haya considerado e incorporado  las observaciones presentadas por AMSA a la versión N°3 del Informe Final Prelimina. Las referidas observaciones fueron enviadas  en forma y plazo mediane correo electrónico de fecha 14/09</t>
    </r>
    <r>
      <rPr>
        <sz val="11"/>
        <rFont val="Calibri"/>
        <family val="2"/>
        <scheme val="minor"/>
      </rPr>
      <t>/2020</t>
    </r>
    <r>
      <rPr>
        <sz val="11"/>
        <color rgb="FF000000"/>
        <rFont val="Calibri"/>
        <family val="2"/>
        <scheme val="minor"/>
      </rPr>
      <t xml:space="preserve">. 
</t>
    </r>
  </si>
  <si>
    <t>Se omitió en esta tabla  el tramo N_62 Laberinto  220 kV - Nueva Zaldívar 220 kV, mientras que el tramo N_61 Kimal - Laberinto se encuentra incompleto.</t>
  </si>
  <si>
    <t>6.1.5.4 Recargo por Gastos Generales
Tabla 34: Gastos  generales para líneas de transmisión</t>
  </si>
  <si>
    <t>Se solicita incluir en la Tabla 34 el tramo N_62 Laberinto - Nueva Zaldívar.
Adicionalmente, se solicita completar los datos faltantes del tramo N_61 Kimal - Laberinto</t>
  </si>
  <si>
    <t xml:space="preserve">Se solicita lo siguiente:
 Incluir  en la Tabla 68 en el COMA de los  tramos N_61, N_62 y N_81,  separadamente,el COMA correspondiete a los segmentos pertenecientes a   Zaldívar Transmisión S.A y Kelti S.A. (Minera Escondida) .
</t>
  </si>
  <si>
    <t xml:space="preserve">En la Tabla 68, tramos N_61 no se consideró y en el tramo N_62 se  aprecia que sólo se consideró el COMA de las instalaciones de AES Gener que pertenencen a estos tramo. No se consideraron las instalaciones del circuito 1 y Circuito 2, pertenecientes a Kelti S.A. y Zaldivar Transmisión, respectivamente.
Para el tramo N_81, solo se considera el COMA de los segmentos pertenecientes a TRANSELEC y SATT, pero se omite el COMA de los segmentos pertenecientes a Zaldivar Transmisión S.A. y Kelti S.A.
</t>
  </si>
  <si>
    <t xml:space="preserve">12. Resultados del Estudio
Tabla 85 Resultados A.V.I. , C.O.M.A., A.E.I.R y V.A.T.T. tramos de transporte 
Tramo:
Laberinto 220 kV - Kimal 220 kV
</t>
  </si>
  <si>
    <t>12. Resultados del Estudio
Tabla 85  Resultados A.V.I. , C.O.M.A., A.E.I.R y V.A.T.T. tramos de transporte 
Tramo:
Maria Elena 220  kV - Kimal 220 kV</t>
  </si>
  <si>
    <t>12. Resultados
Tabla 85 Resultados A.V.I. , C.O.M.A., A.E.I.R y V.A.T.T. tramos de transporte 
Tramo:
Laberinto 220 kV - Nueva Zaldivar 220 kV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</si>
</sst>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Red]\-#,###,##0;&quot;-&quot;"/>
  </numFmts>
  <fonts count="11" x14ac:knownFonts="1">
    <font>
      <sz val="11"/>
      <color theme="1"/>
      <name val="Calibri"/>
      <family val="2"/>
      <scheme val="minor"/>
    </font>
    <font>
      <b/>
      <sz val="11"/>
      <color theme="1"/>
      <name val="Calibri"/>
      <family val="2"/>
      <scheme val="minor"/>
    </font>
    <font>
      <sz val="11"/>
      <color rgb="FF000000"/>
      <name val="Calibri"/>
      <family val="2"/>
      <scheme val="minor"/>
    </font>
    <font>
      <b/>
      <sz val="14"/>
      <color theme="1"/>
      <name val="Calibri"/>
      <family val="2"/>
      <scheme val="minor"/>
    </font>
    <font>
      <b/>
      <sz val="10"/>
      <name val="Century Gothic"/>
      <family val="2"/>
    </font>
    <font>
      <b/>
      <sz val="8"/>
      <name val="Century Gothic"/>
      <family val="2"/>
    </font>
    <font>
      <sz val="8"/>
      <name val="Century Gothic"/>
      <family val="2"/>
    </font>
    <font>
      <u/>
      <sz val="11"/>
      <color theme="10"/>
      <name val="Calibri"/>
      <family val="2"/>
      <scheme val="minor"/>
    </font>
    <font>
      <b/>
      <sz val="12"/>
      <color theme="1"/>
      <name val="Arial"/>
      <family val="2"/>
    </font>
    <font>
      <b/>
      <sz val="12"/>
      <color rgb="FF376092"/>
      <name val="Arial"/>
      <family val="2"/>
    </font>
    <font>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rgb="FFFF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44"/>
      </right>
      <top style="thin">
        <color indexed="44"/>
      </top>
      <bottom style="thin">
        <color indexed="44"/>
      </bottom>
      <diagonal/>
    </border>
    <border>
      <left/>
      <right/>
      <top style="thin">
        <color indexed="44"/>
      </top>
      <bottom style="thin">
        <color indexed="44"/>
      </bottom>
      <diagonal/>
    </border>
    <border>
      <left/>
      <right style="thin">
        <color indexed="44"/>
      </right>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s>
  <cellStyleXfs count="2">
    <xf numFmtId="0" fontId="0" fillId="0" borderId="0"/>
    <xf numFmtId="0" fontId="7" fillId="0" borderId="0" applyNumberFormat="0" applyFill="0" applyBorder="0" applyAlignment="0" applyProtection="0"/>
  </cellStyleXfs>
  <cellXfs count="37">
    <xf numFmtId="0" fontId="0" fillId="0" borderId="0" xfId="0"/>
    <xf numFmtId="0" fontId="0" fillId="2" borderId="0" xfId="0" applyFill="1"/>
    <xf numFmtId="0" fontId="0" fillId="2" borderId="0" xfId="0" applyFill="1" applyAlignment="1">
      <alignment horizontal="center"/>
    </xf>
    <xf numFmtId="0" fontId="1" fillId="3" borderId="1" xfId="0" applyFont="1" applyFill="1" applyBorder="1" applyAlignment="1">
      <alignment horizontal="center" vertical="center"/>
    </xf>
    <xf numFmtId="0" fontId="1" fillId="3" borderId="1" xfId="0" applyFont="1" applyFill="1" applyBorder="1" applyAlignment="1">
      <alignment horizontal="center" vertical="top" wrapText="1"/>
    </xf>
    <xf numFmtId="0" fontId="2" fillId="4" borderId="3" xfId="0" applyFont="1" applyFill="1" applyBorder="1" applyAlignment="1">
      <alignment vertical="top" wrapText="1"/>
    </xf>
    <xf numFmtId="0" fontId="2" fillId="4" borderId="3" xfId="0" applyFont="1" applyFill="1" applyBorder="1" applyAlignment="1">
      <alignment horizontal="left" vertical="top" wrapText="1"/>
    </xf>
    <xf numFmtId="0" fontId="0" fillId="2" borderId="0" xfId="0" applyFill="1" applyAlignment="1">
      <alignment vertical="top" wrapText="1"/>
    </xf>
    <xf numFmtId="0" fontId="0" fillId="2" borderId="0" xfId="0" applyFont="1" applyFill="1" applyAlignment="1">
      <alignment vertical="top" wrapText="1"/>
    </xf>
    <xf numFmtId="0" fontId="2" fillId="4" borderId="3" xfId="0" applyFont="1" applyFill="1" applyBorder="1" applyAlignment="1">
      <alignment vertical="center" wrapText="1"/>
    </xf>
    <xf numFmtId="0" fontId="0" fillId="2" borderId="1" xfId="0" applyFill="1" applyBorder="1" applyAlignment="1">
      <alignment horizontal="center" vertical="center"/>
    </xf>
    <xf numFmtId="0" fontId="2" fillId="4" borderId="4" xfId="0" applyFont="1" applyFill="1" applyBorder="1" applyAlignment="1">
      <alignment horizontal="center" vertical="center" wrapText="1"/>
    </xf>
    <xf numFmtId="0" fontId="3" fillId="2" borderId="0" xfId="0" applyFont="1" applyFill="1"/>
    <xf numFmtId="0" fontId="0" fillId="0" borderId="0" xfId="0"/>
    <xf numFmtId="0" fontId="5" fillId="0" borderId="0" xfId="0" applyFont="1"/>
    <xf numFmtId="0" fontId="5" fillId="0" borderId="5" xfId="0" applyFont="1" applyBorder="1"/>
    <xf numFmtId="0" fontId="5" fillId="0" borderId="6" xfId="0" applyFont="1" applyBorder="1" applyAlignment="1">
      <alignment horizontal="center"/>
    </xf>
    <xf numFmtId="0" fontId="6" fillId="0" borderId="7" xfId="0" applyFont="1" applyBorder="1"/>
    <xf numFmtId="164" fontId="6" fillId="0" borderId="0" xfId="0" applyNumberFormat="1" applyFont="1"/>
    <xf numFmtId="0" fontId="6" fillId="0" borderId="0" xfId="0" applyFont="1" applyFill="1" applyBorder="1"/>
    <xf numFmtId="0" fontId="7" fillId="0" borderId="0" xfId="1"/>
    <xf numFmtId="0" fontId="1" fillId="0" borderId="0" xfId="0" applyFont="1"/>
    <xf numFmtId="0" fontId="3" fillId="0" borderId="0" xfId="0" applyFont="1"/>
    <xf numFmtId="0" fontId="0" fillId="0" borderId="0" xfId="0"/>
    <xf numFmtId="0" fontId="5" fillId="0" borderId="0" xfId="0" applyFont="1" applyFill="1" applyBorder="1" applyAlignment="1">
      <alignment horizontal="center"/>
    </xf>
    <xf numFmtId="164" fontId="0" fillId="0" borderId="0" xfId="0" applyNumberFormat="1"/>
    <xf numFmtId="0" fontId="2" fillId="4" borderId="2" xfId="0" applyFont="1" applyFill="1" applyBorder="1" applyAlignment="1">
      <alignment horizontal="center" vertical="center" wrapText="1"/>
    </xf>
    <xf numFmtId="0" fontId="10" fillId="4" borderId="3" xfId="0" applyFont="1" applyFill="1" applyBorder="1" applyAlignment="1">
      <alignment vertical="center" wrapText="1"/>
    </xf>
    <xf numFmtId="0" fontId="10" fillId="0" borderId="8" xfId="0" applyFont="1" applyBorder="1" applyAlignment="1">
      <alignment horizontal="justify" vertical="center" wrapText="1"/>
    </xf>
    <xf numFmtId="0" fontId="2" fillId="4" borderId="4" xfId="0" applyFont="1" applyFill="1" applyBorder="1" applyAlignment="1">
      <alignment vertical="top" wrapText="1"/>
    </xf>
    <xf numFmtId="0" fontId="8" fillId="0" borderId="0" xfId="0" applyFont="1" applyAlignment="1">
      <alignment horizontal="left" vertical="center" readingOrder="1"/>
    </xf>
    <xf numFmtId="0" fontId="9" fillId="0" borderId="0" xfId="0" applyFont="1" applyAlignment="1">
      <alignment horizontal="left" vertical="center" readingOrder="1"/>
    </xf>
    <xf numFmtId="0" fontId="4" fillId="0" borderId="0" xfId="0" applyFont="1"/>
    <xf numFmtId="0" fontId="0" fillId="0" borderId="0" xfId="0"/>
    <xf numFmtId="0" fontId="1" fillId="2" borderId="1" xfId="0" applyFont="1" applyFill="1" applyBorder="1" applyAlignment="1">
      <alignment horizontal="center" vertical="center"/>
    </xf>
    <xf numFmtId="0" fontId="1" fillId="3" borderId="9" xfId="0" applyFont="1" applyFill="1" applyBorder="1" applyAlignment="1">
      <alignment horizontal="center" vertical="top" wrapText="1"/>
    </xf>
    <xf numFmtId="0" fontId="2" fillId="4" borderId="10" xfId="0" applyFont="1" applyFill="1" applyBorder="1"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457200</xdr:colOff>
      <xdr:row>4</xdr:row>
      <xdr:rowOff>171450</xdr:rowOff>
    </xdr:from>
    <xdr:to>
      <xdr:col>6</xdr:col>
      <xdr:colOff>113771</xdr:colOff>
      <xdr:row>18</xdr:row>
      <xdr:rowOff>94926</xdr:rowOff>
    </xdr:to>
    <xdr:pic>
      <xdr:nvPicPr>
        <xdr:cNvPr id="2" name="Imagen 1">
          <a:extLst>
            <a:ext uri="{FF2B5EF4-FFF2-40B4-BE49-F238E27FC236}">
              <a16:creationId xmlns:a16="http://schemas.microsoft.com/office/drawing/2014/main" id="{C9105301-19F0-4545-8BA6-FBB1AAC79FFA}"/>
            </a:ext>
          </a:extLst>
        </xdr:cNvPr>
        <xdr:cNvPicPr>
          <a:picLocks noChangeAspect="1"/>
        </xdr:cNvPicPr>
      </xdr:nvPicPr>
      <xdr:blipFill>
        <a:blip xmlns:r="http://schemas.openxmlformats.org/officeDocument/2006/relationships" r:embed="rId1"/>
        <a:stretch>
          <a:fillRect/>
        </a:stretch>
      </xdr:blipFill>
      <xdr:spPr>
        <a:xfrm>
          <a:off x="457200" y="952500"/>
          <a:ext cx="4228571" cy="2590476"/>
        </a:xfrm>
        <a:prstGeom prst="rect">
          <a:avLst/>
        </a:prstGeom>
      </xdr:spPr>
    </xdr:pic>
    <xdr:clientData/>
  </xdr:twoCellAnchor>
  <xdr:twoCellAnchor editAs="oneCell">
    <xdr:from>
      <xdr:col>7</xdr:col>
      <xdr:colOff>66675</xdr:colOff>
      <xdr:row>5</xdr:row>
      <xdr:rowOff>47625</xdr:rowOff>
    </xdr:from>
    <xdr:to>
      <xdr:col>14</xdr:col>
      <xdr:colOff>742199</xdr:colOff>
      <xdr:row>18</xdr:row>
      <xdr:rowOff>9220</xdr:rowOff>
    </xdr:to>
    <xdr:pic>
      <xdr:nvPicPr>
        <xdr:cNvPr id="3" name="Imagen 2">
          <a:extLst>
            <a:ext uri="{FF2B5EF4-FFF2-40B4-BE49-F238E27FC236}">
              <a16:creationId xmlns:a16="http://schemas.microsoft.com/office/drawing/2014/main" id="{AB43027E-15FF-42F3-94F9-98C2BF7772C8}"/>
            </a:ext>
          </a:extLst>
        </xdr:cNvPr>
        <xdr:cNvPicPr>
          <a:picLocks noChangeAspect="1"/>
        </xdr:cNvPicPr>
      </xdr:nvPicPr>
      <xdr:blipFill>
        <a:blip xmlns:r="http://schemas.openxmlformats.org/officeDocument/2006/relationships" r:embed="rId2"/>
        <a:stretch>
          <a:fillRect/>
        </a:stretch>
      </xdr:blipFill>
      <xdr:spPr>
        <a:xfrm>
          <a:off x="5400675" y="1019175"/>
          <a:ext cx="6009524" cy="24380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133350</xdr:rowOff>
    </xdr:from>
    <xdr:to>
      <xdr:col>8</xdr:col>
      <xdr:colOff>590550</xdr:colOff>
      <xdr:row>22</xdr:row>
      <xdr:rowOff>95250</xdr:rowOff>
    </xdr:to>
    <xdr:pic>
      <xdr:nvPicPr>
        <xdr:cNvPr id="3" name="Imagen 2">
          <a:extLst>
            <a:ext uri="{FF2B5EF4-FFF2-40B4-BE49-F238E27FC236}">
              <a16:creationId xmlns:a16="http://schemas.microsoft.com/office/drawing/2014/main" id="{F40C6E19-AFE1-432C-93BF-4DA0921876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47725"/>
          <a:ext cx="6686550" cy="3581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xdr:colOff>
      <xdr:row>12</xdr:row>
      <xdr:rowOff>95250</xdr:rowOff>
    </xdr:from>
    <xdr:to>
      <xdr:col>10</xdr:col>
      <xdr:colOff>351431</xdr:colOff>
      <xdr:row>15</xdr:row>
      <xdr:rowOff>66607</xdr:rowOff>
    </xdr:to>
    <xdr:pic>
      <xdr:nvPicPr>
        <xdr:cNvPr id="2" name="Imagen 1">
          <a:extLst>
            <a:ext uri="{FF2B5EF4-FFF2-40B4-BE49-F238E27FC236}">
              <a16:creationId xmlns:a16="http://schemas.microsoft.com/office/drawing/2014/main" id="{295EC5ED-D2C5-4730-BCFD-68EC13B12948}"/>
            </a:ext>
          </a:extLst>
        </xdr:cNvPr>
        <xdr:cNvPicPr>
          <a:picLocks noChangeAspect="1"/>
        </xdr:cNvPicPr>
      </xdr:nvPicPr>
      <xdr:blipFill>
        <a:blip xmlns:r="http://schemas.openxmlformats.org/officeDocument/2006/relationships" r:embed="rId1"/>
        <a:stretch>
          <a:fillRect/>
        </a:stretch>
      </xdr:blipFill>
      <xdr:spPr>
        <a:xfrm>
          <a:off x="19050" y="2381250"/>
          <a:ext cx="7952381" cy="542857"/>
        </a:xfrm>
        <a:prstGeom prst="rect">
          <a:avLst/>
        </a:prstGeom>
      </xdr:spPr>
    </xdr:pic>
    <xdr:clientData/>
  </xdr:twoCellAnchor>
  <xdr:twoCellAnchor editAs="oneCell">
    <xdr:from>
      <xdr:col>0</xdr:col>
      <xdr:colOff>0</xdr:colOff>
      <xdr:row>4</xdr:row>
      <xdr:rowOff>47625</xdr:rowOff>
    </xdr:from>
    <xdr:to>
      <xdr:col>10</xdr:col>
      <xdr:colOff>332381</xdr:colOff>
      <xdr:row>12</xdr:row>
      <xdr:rowOff>104577</xdr:rowOff>
    </xdr:to>
    <xdr:pic>
      <xdr:nvPicPr>
        <xdr:cNvPr id="5" name="Imagen 4">
          <a:extLst>
            <a:ext uri="{FF2B5EF4-FFF2-40B4-BE49-F238E27FC236}">
              <a16:creationId xmlns:a16="http://schemas.microsoft.com/office/drawing/2014/main" id="{3EF9036F-1047-4B8A-B758-BB397604F898}"/>
            </a:ext>
          </a:extLst>
        </xdr:cNvPr>
        <xdr:cNvPicPr>
          <a:picLocks noChangeAspect="1"/>
        </xdr:cNvPicPr>
      </xdr:nvPicPr>
      <xdr:blipFill>
        <a:blip xmlns:r="http://schemas.openxmlformats.org/officeDocument/2006/relationships" r:embed="rId2"/>
        <a:stretch>
          <a:fillRect/>
        </a:stretch>
      </xdr:blipFill>
      <xdr:spPr>
        <a:xfrm>
          <a:off x="0" y="809625"/>
          <a:ext cx="7952381" cy="158095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leychile.cl/Navegar?idNorma=1076497"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hyperlink" Target="https://www.coordinador.cl/wp-content/uploads/2020/03/Detalle_Liquidaci%C3%B3n-2002_def.zip"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https://www.leychile.cl/Navegar?idNorma=10872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23"/>
  <sheetViews>
    <sheetView tabSelected="1" topLeftCell="A20" zoomScale="69" zoomScaleNormal="69" workbookViewId="0">
      <selection activeCell="D24" sqref="D24"/>
    </sheetView>
  </sheetViews>
  <sheetFormatPr baseColWidth="10" defaultColWidth="11" defaultRowHeight="15" x14ac:dyDescent="0.25"/>
  <cols>
    <col min="1" max="1" width="3" style="1" customWidth="1"/>
    <col min="2" max="2" width="3.5703125" style="1" bestFit="1" customWidth="1"/>
    <col min="3" max="3" width="27" style="7" bestFit="1" customWidth="1"/>
    <col min="4" max="4" width="44.85546875" style="8" customWidth="1"/>
    <col min="5" max="5" width="70.42578125" style="8" customWidth="1"/>
    <col min="6" max="6" width="74.7109375" style="8" customWidth="1"/>
    <col min="7" max="16384" width="11" style="1"/>
  </cols>
  <sheetData>
    <row r="1" spans="2:6" ht="18.75" x14ac:dyDescent="0.3">
      <c r="C1" s="12" t="s">
        <v>87</v>
      </c>
    </row>
    <row r="2" spans="2:6" ht="18.75" x14ac:dyDescent="0.3">
      <c r="C2" s="12" t="s">
        <v>7</v>
      </c>
    </row>
    <row r="4" spans="2:6" s="2" customFormat="1" ht="30.75" thickBot="1" x14ac:dyDescent="0.3">
      <c r="B4" s="3" t="s">
        <v>0</v>
      </c>
      <c r="C4" s="4" t="s">
        <v>4</v>
      </c>
      <c r="D4" s="4" t="s">
        <v>3</v>
      </c>
      <c r="E4" s="4" t="s">
        <v>2</v>
      </c>
      <c r="F4" s="35" t="s">
        <v>1</v>
      </c>
    </row>
    <row r="5" spans="2:6" s="2" customFormat="1" ht="87.75" customHeight="1" thickBot="1" x14ac:dyDescent="0.3">
      <c r="B5" s="34">
        <v>1</v>
      </c>
      <c r="C5" s="26" t="s">
        <v>5</v>
      </c>
      <c r="D5" s="26" t="s">
        <v>88</v>
      </c>
      <c r="E5" s="36" t="s">
        <v>90</v>
      </c>
      <c r="F5" s="36" t="s">
        <v>89</v>
      </c>
    </row>
    <row r="6" spans="2:6" s="2" customFormat="1" ht="46.5" customHeight="1" thickBot="1" x14ac:dyDescent="0.3">
      <c r="B6" s="10">
        <v>2</v>
      </c>
      <c r="C6" s="26" t="s">
        <v>5</v>
      </c>
      <c r="D6" s="9" t="s">
        <v>60</v>
      </c>
      <c r="E6" s="5" t="s">
        <v>62</v>
      </c>
      <c r="F6" s="5" t="s">
        <v>63</v>
      </c>
    </row>
    <row r="7" spans="2:6" s="2" customFormat="1" ht="148.5" customHeight="1" thickBot="1" x14ac:dyDescent="0.3">
      <c r="B7" s="10">
        <v>3</v>
      </c>
      <c r="C7" s="11" t="s">
        <v>5</v>
      </c>
      <c r="D7" s="9" t="s">
        <v>61</v>
      </c>
      <c r="E7" s="5" t="s">
        <v>68</v>
      </c>
      <c r="F7" s="5" t="s">
        <v>64</v>
      </c>
    </row>
    <row r="8" spans="2:6" s="2" customFormat="1" ht="91.5" customHeight="1" thickBot="1" x14ac:dyDescent="0.3">
      <c r="B8" s="10">
        <v>4</v>
      </c>
      <c r="C8" s="11" t="s">
        <v>5</v>
      </c>
      <c r="D8" s="27" t="s">
        <v>65</v>
      </c>
      <c r="E8" s="5" t="s">
        <v>66</v>
      </c>
      <c r="F8" s="5" t="s">
        <v>69</v>
      </c>
    </row>
    <row r="9" spans="2:6" s="2" customFormat="1" ht="91.5" customHeight="1" thickBot="1" x14ac:dyDescent="0.3">
      <c r="B9" s="10">
        <v>5</v>
      </c>
      <c r="C9" s="11" t="s">
        <v>5</v>
      </c>
      <c r="D9" s="27" t="s">
        <v>92</v>
      </c>
      <c r="E9" s="5" t="s">
        <v>91</v>
      </c>
      <c r="F9" s="5" t="s">
        <v>93</v>
      </c>
    </row>
    <row r="10" spans="2:6" s="2" customFormat="1" ht="126.75" customHeight="1" thickBot="1" x14ac:dyDescent="0.3">
      <c r="B10" s="10">
        <v>6</v>
      </c>
      <c r="C10" s="11" t="s">
        <v>5</v>
      </c>
      <c r="D10" s="28" t="s">
        <v>67</v>
      </c>
      <c r="E10" s="29" t="s">
        <v>70</v>
      </c>
      <c r="F10" s="5" t="s">
        <v>71</v>
      </c>
    </row>
    <row r="11" spans="2:6" ht="135.75" thickBot="1" x14ac:dyDescent="0.3">
      <c r="B11" s="10">
        <v>7</v>
      </c>
      <c r="C11" s="11" t="s">
        <v>5</v>
      </c>
      <c r="D11" s="9" t="s">
        <v>72</v>
      </c>
      <c r="E11" s="5" t="s">
        <v>73</v>
      </c>
      <c r="F11" s="5" t="s">
        <v>74</v>
      </c>
    </row>
    <row r="12" spans="2:6" ht="75.75" thickBot="1" x14ac:dyDescent="0.3">
      <c r="B12" s="10">
        <v>8</v>
      </c>
      <c r="C12" s="11" t="s">
        <v>5</v>
      </c>
      <c r="D12" s="9" t="s">
        <v>79</v>
      </c>
      <c r="E12" s="5" t="s">
        <v>46</v>
      </c>
      <c r="F12" s="5" t="s">
        <v>47</v>
      </c>
    </row>
    <row r="13" spans="2:6" ht="149.25" customHeight="1" thickBot="1" x14ac:dyDescent="0.3">
      <c r="B13" s="10">
        <v>9</v>
      </c>
      <c r="C13" s="11" t="s">
        <v>5</v>
      </c>
      <c r="D13" s="9" t="s">
        <v>76</v>
      </c>
      <c r="E13" s="5" t="s">
        <v>46</v>
      </c>
      <c r="F13" s="5" t="s">
        <v>47</v>
      </c>
    </row>
    <row r="14" spans="2:6" ht="161.25" customHeight="1" thickBot="1" x14ac:dyDescent="0.3">
      <c r="B14" s="10">
        <v>10</v>
      </c>
      <c r="C14" s="11" t="s">
        <v>5</v>
      </c>
      <c r="D14" s="9" t="s">
        <v>77</v>
      </c>
      <c r="E14" s="5" t="s">
        <v>51</v>
      </c>
      <c r="F14" s="5" t="s">
        <v>78</v>
      </c>
    </row>
    <row r="15" spans="2:6" ht="176.25" customHeight="1" thickBot="1" x14ac:dyDescent="0.3">
      <c r="B15" s="10">
        <v>11</v>
      </c>
      <c r="C15" s="26" t="s">
        <v>5</v>
      </c>
      <c r="D15" s="9" t="s">
        <v>80</v>
      </c>
      <c r="E15" s="5" t="s">
        <v>6</v>
      </c>
      <c r="F15" s="6" t="s">
        <v>75</v>
      </c>
    </row>
    <row r="16" spans="2:6" ht="165.75" thickBot="1" x14ac:dyDescent="0.3">
      <c r="B16" s="10">
        <v>12</v>
      </c>
      <c r="C16" s="26" t="s">
        <v>5</v>
      </c>
      <c r="D16" s="9" t="s">
        <v>81</v>
      </c>
      <c r="E16" s="5" t="s">
        <v>59</v>
      </c>
      <c r="F16" s="6" t="s">
        <v>82</v>
      </c>
    </row>
    <row r="17" spans="2:6" ht="165.75" thickBot="1" x14ac:dyDescent="0.3">
      <c r="B17" s="10">
        <v>13</v>
      </c>
      <c r="C17" s="26" t="s">
        <v>5</v>
      </c>
      <c r="D17" s="9" t="s">
        <v>83</v>
      </c>
      <c r="E17" s="5" t="s">
        <v>58</v>
      </c>
      <c r="F17" s="6" t="s">
        <v>84</v>
      </c>
    </row>
    <row r="18" spans="2:6" ht="109.5" customHeight="1" thickBot="1" x14ac:dyDescent="0.3">
      <c r="B18" s="10">
        <v>14</v>
      </c>
      <c r="C18" s="26" t="s">
        <v>5</v>
      </c>
      <c r="D18" s="9" t="s">
        <v>56</v>
      </c>
      <c r="E18" s="5" t="s">
        <v>52</v>
      </c>
      <c r="F18" s="6" t="s">
        <v>53</v>
      </c>
    </row>
    <row r="19" spans="2:6" ht="180.75" thickBot="1" x14ac:dyDescent="0.3">
      <c r="B19" s="10">
        <v>15</v>
      </c>
      <c r="C19" s="26" t="s">
        <v>5</v>
      </c>
      <c r="D19" s="9" t="s">
        <v>56</v>
      </c>
      <c r="E19" s="5" t="s">
        <v>86</v>
      </c>
      <c r="F19" s="6" t="s">
        <v>54</v>
      </c>
    </row>
    <row r="20" spans="2:6" ht="135" customHeight="1" thickBot="1" x14ac:dyDescent="0.3">
      <c r="B20" s="10">
        <v>16</v>
      </c>
      <c r="C20" s="26" t="s">
        <v>5</v>
      </c>
      <c r="D20" s="9" t="s">
        <v>85</v>
      </c>
      <c r="E20" s="5" t="s">
        <v>95</v>
      </c>
      <c r="F20" s="5" t="s">
        <v>94</v>
      </c>
    </row>
    <row r="21" spans="2:6" ht="90" customHeight="1" thickBot="1" x14ac:dyDescent="0.3">
      <c r="B21" s="10">
        <v>17</v>
      </c>
      <c r="C21" s="26" t="s">
        <v>5</v>
      </c>
      <c r="D21" s="9" t="s">
        <v>97</v>
      </c>
      <c r="E21" s="5" t="s">
        <v>57</v>
      </c>
      <c r="F21" s="5" t="s">
        <v>55</v>
      </c>
    </row>
    <row r="22" spans="2:6" ht="90.75" thickBot="1" x14ac:dyDescent="0.3">
      <c r="B22" s="10">
        <v>18</v>
      </c>
      <c r="C22" s="26" t="s">
        <v>5</v>
      </c>
      <c r="D22" s="9" t="s">
        <v>96</v>
      </c>
      <c r="E22" s="5" t="s">
        <v>49</v>
      </c>
      <c r="F22" s="5" t="s">
        <v>48</v>
      </c>
    </row>
    <row r="23" spans="2:6" ht="75.75" thickBot="1" x14ac:dyDescent="0.3">
      <c r="B23" s="10">
        <v>19</v>
      </c>
      <c r="C23" s="26" t="s">
        <v>5</v>
      </c>
      <c r="D23" s="9" t="s">
        <v>98</v>
      </c>
      <c r="E23" s="5" t="s">
        <v>50</v>
      </c>
      <c r="F23" s="5" t="s">
        <v>48</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0"/>
  <sheetViews>
    <sheetView topLeftCell="A10" workbookViewId="0">
      <selection activeCell="I20" sqref="I20"/>
    </sheetView>
  </sheetViews>
  <sheetFormatPr baseColWidth="10" defaultRowHeight="15" x14ac:dyDescent="0.25"/>
  <sheetData>
    <row r="1" spans="1:11" x14ac:dyDescent="0.25">
      <c r="A1" t="s">
        <v>32</v>
      </c>
      <c r="B1" s="20" t="s">
        <v>31</v>
      </c>
    </row>
    <row r="3" spans="1:11" ht="15.75" customHeight="1" x14ac:dyDescent="0.25">
      <c r="A3" s="30" t="s">
        <v>33</v>
      </c>
      <c r="B3" s="30"/>
      <c r="C3" s="30"/>
      <c r="D3" s="30"/>
      <c r="E3" s="30"/>
      <c r="F3" s="30"/>
      <c r="G3" s="30"/>
      <c r="H3" s="30"/>
      <c r="I3" s="30"/>
      <c r="J3" s="30"/>
      <c r="K3" s="30"/>
    </row>
    <row r="4" spans="1:11" ht="15.75" customHeight="1" x14ac:dyDescent="0.25">
      <c r="A4" s="31" t="s">
        <v>34</v>
      </c>
      <c r="B4" s="31"/>
      <c r="C4" s="31"/>
      <c r="D4" s="31"/>
      <c r="E4" s="31"/>
      <c r="F4" s="31"/>
      <c r="G4" s="31"/>
      <c r="H4" s="31"/>
      <c r="I4" s="31"/>
      <c r="J4" s="31"/>
      <c r="K4" s="31"/>
    </row>
    <row r="20" spans="2:9" x14ac:dyDescent="0.25">
      <c r="B20" s="21" t="s">
        <v>35</v>
      </c>
      <c r="I20" s="21" t="s">
        <v>36</v>
      </c>
    </row>
  </sheetData>
  <mergeCells count="2">
    <mergeCell ref="A3:K3"/>
    <mergeCell ref="A4:K4"/>
  </mergeCells>
  <hyperlinks>
    <hyperlink ref="B1" r:id="rId1" xr:uid="{00000000-0004-0000-0100-000000000000}"/>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DD8FF-EF35-4BBB-9977-63FB4DA1A377}">
  <dimension ref="A1:A3"/>
  <sheetViews>
    <sheetView topLeftCell="A4" workbookViewId="0">
      <selection activeCell="A3" sqref="A3"/>
    </sheetView>
  </sheetViews>
  <sheetFormatPr baseColWidth="10" defaultRowHeight="15" x14ac:dyDescent="0.25"/>
  <cols>
    <col min="1" max="16384" width="11.42578125" style="13"/>
  </cols>
  <sheetData>
    <row r="1" spans="1:1" ht="18.75" x14ac:dyDescent="0.3">
      <c r="A1" s="22" t="s">
        <v>37</v>
      </c>
    </row>
    <row r="2" spans="1:1" ht="18.75" x14ac:dyDescent="0.3">
      <c r="A2" s="22" t="s">
        <v>38</v>
      </c>
    </row>
    <row r="3" spans="1:1" ht="18.75" x14ac:dyDescent="0.3">
      <c r="A3" s="22" t="s">
        <v>39</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P12"/>
  <sheetViews>
    <sheetView topLeftCell="B4" workbookViewId="0">
      <selection activeCell="P12" sqref="P12"/>
    </sheetView>
  </sheetViews>
  <sheetFormatPr baseColWidth="10" defaultRowHeight="15" x14ac:dyDescent="0.25"/>
  <cols>
    <col min="1" max="1" width="39" bestFit="1" customWidth="1"/>
    <col min="14" max="14" width="15.140625" customWidth="1"/>
  </cols>
  <sheetData>
    <row r="2" spans="1:16" x14ac:dyDescent="0.25">
      <c r="A2" s="32" t="s">
        <v>8</v>
      </c>
      <c r="B2" s="33"/>
      <c r="C2" s="33"/>
      <c r="D2" s="33"/>
      <c r="E2" s="33"/>
      <c r="F2" s="33"/>
      <c r="G2" s="33"/>
      <c r="H2" s="33"/>
      <c r="I2" s="33"/>
      <c r="J2" s="33"/>
      <c r="K2" s="33"/>
      <c r="L2" s="33"/>
      <c r="M2" s="33"/>
    </row>
    <row r="4" spans="1:16" x14ac:dyDescent="0.25">
      <c r="B4" s="14" t="s">
        <v>9</v>
      </c>
    </row>
    <row r="5" spans="1:16" x14ac:dyDescent="0.25">
      <c r="A5" s="15" t="s">
        <v>10</v>
      </c>
      <c r="B5" s="16" t="s">
        <v>11</v>
      </c>
      <c r="C5" s="16" t="s">
        <v>12</v>
      </c>
      <c r="D5" s="16" t="s">
        <v>13</v>
      </c>
      <c r="E5" s="16" t="s">
        <v>14</v>
      </c>
      <c r="F5" s="16" t="s">
        <v>15</v>
      </c>
      <c r="G5" s="16" t="s">
        <v>16</v>
      </c>
      <c r="H5" s="16" t="s">
        <v>17</v>
      </c>
      <c r="I5" s="16" t="s">
        <v>18</v>
      </c>
      <c r="J5" s="16" t="s">
        <v>19</v>
      </c>
      <c r="K5" s="16" t="s">
        <v>20</v>
      </c>
      <c r="L5" s="16" t="s">
        <v>21</v>
      </c>
      <c r="M5" s="16" t="s">
        <v>22</v>
      </c>
      <c r="N5" s="24" t="s">
        <v>40</v>
      </c>
    </row>
    <row r="6" spans="1:16" ht="15.75" x14ac:dyDescent="0.3">
      <c r="A6" s="17" t="s">
        <v>23</v>
      </c>
      <c r="B6" s="18">
        <v>262408874.69223478</v>
      </c>
      <c r="C6" s="18">
        <v>271584257.14816666</v>
      </c>
      <c r="D6" s="18">
        <v>0</v>
      </c>
      <c r="E6" s="18">
        <v>0</v>
      </c>
      <c r="F6" s="18">
        <v>0</v>
      </c>
      <c r="G6" s="18">
        <v>0</v>
      </c>
      <c r="H6" s="18">
        <v>0</v>
      </c>
      <c r="I6" s="18">
        <v>0</v>
      </c>
      <c r="J6" s="18">
        <v>0</v>
      </c>
      <c r="K6" s="18">
        <v>0</v>
      </c>
      <c r="L6" s="18">
        <v>0</v>
      </c>
      <c r="M6" s="18">
        <v>0</v>
      </c>
      <c r="N6" s="25">
        <f>SUM(B6:M6)</f>
        <v>533993131.84040141</v>
      </c>
    </row>
    <row r="7" spans="1:16" ht="15.75" x14ac:dyDescent="0.3">
      <c r="A7" s="17" t="s">
        <v>24</v>
      </c>
      <c r="B7" s="18">
        <v>0</v>
      </c>
      <c r="C7" s="18">
        <v>0</v>
      </c>
      <c r="D7" s="18">
        <v>270468728.56354165</v>
      </c>
      <c r="E7" s="18">
        <v>270468728.56354165</v>
      </c>
      <c r="F7" s="18">
        <v>270468728.56354165</v>
      </c>
      <c r="G7" s="18">
        <v>270468728.56354165</v>
      </c>
      <c r="H7" s="18">
        <v>270468728.56354165</v>
      </c>
      <c r="I7" s="18">
        <v>270468728.56354165</v>
      </c>
      <c r="J7" s="18">
        <v>270468728.56354165</v>
      </c>
      <c r="K7" s="18">
        <v>270468728.56354165</v>
      </c>
      <c r="L7" s="18">
        <v>270468728.56354165</v>
      </c>
      <c r="M7" s="18">
        <v>270468728.56354165</v>
      </c>
      <c r="N7" s="25">
        <f t="shared" ref="N7:N9" si="0">SUM(B7:M7)</f>
        <v>2704687285.635416</v>
      </c>
    </row>
    <row r="8" spans="1:16" ht="15.75" x14ac:dyDescent="0.3">
      <c r="A8" s="17" t="s">
        <v>25</v>
      </c>
      <c r="B8" s="18">
        <v>264628240.90151519</v>
      </c>
      <c r="C8" s="18">
        <v>273882011.10054171</v>
      </c>
      <c r="D8" s="18">
        <v>0</v>
      </c>
      <c r="E8" s="18">
        <v>0</v>
      </c>
      <c r="F8" s="18">
        <v>0</v>
      </c>
      <c r="G8" s="18">
        <v>0</v>
      </c>
      <c r="H8" s="18">
        <v>0</v>
      </c>
      <c r="I8" s="18">
        <v>0</v>
      </c>
      <c r="J8" s="18">
        <v>0</v>
      </c>
      <c r="K8" s="18">
        <v>0</v>
      </c>
      <c r="L8" s="18">
        <v>0</v>
      </c>
      <c r="M8" s="18">
        <v>0</v>
      </c>
      <c r="N8" s="25">
        <f t="shared" si="0"/>
        <v>538510252.00205684</v>
      </c>
    </row>
    <row r="9" spans="1:16" ht="15.75" x14ac:dyDescent="0.3">
      <c r="A9" s="17" t="s">
        <v>26</v>
      </c>
      <c r="B9" s="18">
        <v>0</v>
      </c>
      <c r="C9" s="18">
        <v>0</v>
      </c>
      <c r="D9" s="18">
        <v>272756262.31233335</v>
      </c>
      <c r="E9" s="18">
        <v>272756262.31233335</v>
      </c>
      <c r="F9" s="18">
        <v>272756262.31233335</v>
      </c>
      <c r="G9" s="18">
        <v>272756262.31233335</v>
      </c>
      <c r="H9" s="18">
        <v>272756262.31233335</v>
      </c>
      <c r="I9" s="18">
        <v>272756262.31233335</v>
      </c>
      <c r="J9" s="18">
        <v>272756262.31233335</v>
      </c>
      <c r="K9" s="18">
        <v>272756262.31233335</v>
      </c>
      <c r="L9" s="18">
        <v>272756262.31233335</v>
      </c>
      <c r="M9" s="18">
        <v>272756262.31233335</v>
      </c>
      <c r="N9" s="25">
        <f t="shared" si="0"/>
        <v>2727562623.123333</v>
      </c>
    </row>
    <row r="10" spans="1:16" x14ac:dyDescent="0.25">
      <c r="N10" t="s">
        <v>44</v>
      </c>
      <c r="O10" t="s">
        <v>43</v>
      </c>
      <c r="P10" t="s">
        <v>45</v>
      </c>
    </row>
    <row r="11" spans="1:16" ht="15.75" x14ac:dyDescent="0.3">
      <c r="A11" s="19" t="s">
        <v>27</v>
      </c>
      <c r="B11" s="20" t="s">
        <v>28</v>
      </c>
      <c r="M11" t="s">
        <v>41</v>
      </c>
      <c r="N11" s="25">
        <f>+N6+N7</f>
        <v>3238680417.4758177</v>
      </c>
      <c r="O11">
        <v>770</v>
      </c>
      <c r="P11" s="25">
        <f>+N11/O11</f>
        <v>4206078.4642543085</v>
      </c>
    </row>
    <row r="12" spans="1:16" x14ac:dyDescent="0.25">
      <c r="M12" t="s">
        <v>42</v>
      </c>
      <c r="N12" s="25">
        <f>+N8+N9</f>
        <v>3266072875.1253901</v>
      </c>
      <c r="O12" s="23">
        <v>770</v>
      </c>
      <c r="P12" s="25">
        <f>+N12/O12</f>
        <v>4241653.0845784284</v>
      </c>
    </row>
  </sheetData>
  <mergeCells count="1">
    <mergeCell ref="A2:M2"/>
  </mergeCells>
  <hyperlinks>
    <hyperlink ref="B11" r:id="rId1" xr:uid="{00000000-0004-0000-0200-000000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9:B19"/>
  <sheetViews>
    <sheetView topLeftCell="A4" workbookViewId="0">
      <selection activeCell="M14" sqref="M14"/>
    </sheetView>
  </sheetViews>
  <sheetFormatPr baseColWidth="10" defaultRowHeight="15" x14ac:dyDescent="0.25"/>
  <sheetData>
    <row r="19" spans="1:2" x14ac:dyDescent="0.25">
      <c r="A19" t="s">
        <v>29</v>
      </c>
      <c r="B19" s="20" t="s">
        <v>30</v>
      </c>
    </row>
  </sheetData>
  <hyperlinks>
    <hyperlink ref="B19" r:id="rId1" xr:uid="{00000000-0004-0000-03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Observaciones</vt:lpstr>
      <vt:lpstr>Ampliación SE Kimal</vt:lpstr>
      <vt:lpstr>Esquema María Elena - Kimal</vt:lpstr>
      <vt:lpstr>Detalle Peajes Coordinador</vt:lpstr>
      <vt:lpstr>Extracto D 23T</vt:lpstr>
      <vt:lpstr>Observaciones!_Toc34640155</vt:lpstr>
      <vt:lpstr>Observaciones!_Toc39795097</vt:lpstr>
      <vt:lpstr>Observaciones!_Toc39795192</vt:lpstr>
      <vt:lpstr>Observaciones!_Toc45277543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Quiroz Iligaray</dc:creator>
  <cp:lastModifiedBy>Hector Manuel Castro Araya</cp:lastModifiedBy>
  <dcterms:created xsi:type="dcterms:W3CDTF">2019-10-08T21:10:49Z</dcterms:created>
  <dcterms:modified xsi:type="dcterms:W3CDTF">2020-10-06T23:03:05Z</dcterms:modified>
</cp:coreProperties>
</file>