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Pablo\OneDrive - Enel Spa\2020\Tx\Estudio Nacional\Informe definitivo\"/>
    </mc:Choice>
  </mc:AlternateContent>
  <bookViews>
    <workbookView xWindow="0" yWindow="0" windowWidth="28800" windowHeight="11400" tabRatio="764"/>
  </bookViews>
  <sheets>
    <sheet name="Obs. Inf Final Pre STN" sheetId="1" r:id="rId1"/>
    <sheet name="Terrenos" sheetId="14" r:id="rId2"/>
    <sheet name="Servidumbres" sheetId="15" r:id="rId3"/>
    <sheet name="Error Calificación - Chena_CN" sheetId="12" r:id="rId4"/>
    <sheet name="SE_Polpaico" sheetId="11" r:id="rId5"/>
  </sheets>
  <definedNames>
    <definedName name="_xlnm.Print_Area" localSheetId="0">'Obs. Inf Final Pre STN'!$B$2:$H$6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12" i="15" l="1"/>
  <c r="Q3" i="14"/>
  <c r="Q9" i="14" l="1"/>
  <c r="J16" i="14"/>
  <c r="U24" i="15"/>
  <c r="V35" i="15"/>
  <c r="R35" i="15"/>
  <c r="L35" i="15"/>
  <c r="H35" i="15"/>
  <c r="Z34" i="15"/>
  <c r="AC34" i="15" s="1"/>
  <c r="AF34" i="15" s="1"/>
  <c r="P34" i="15"/>
  <c r="AB34" i="15" s="1"/>
  <c r="Z33" i="15"/>
  <c r="P33" i="15"/>
  <c r="AB33" i="15" s="1"/>
  <c r="AE33" i="15" s="1"/>
  <c r="Z32" i="15"/>
  <c r="AC32" i="15" s="1"/>
  <c r="AF32" i="15" s="1"/>
  <c r="P32" i="15"/>
  <c r="AB32" i="15" s="1"/>
  <c r="Z31" i="15"/>
  <c r="AC31" i="15" s="1"/>
  <c r="AF31" i="15" s="1"/>
  <c r="P31" i="15"/>
  <c r="AB31" i="15" s="1"/>
  <c r="Z30" i="15"/>
  <c r="Z35" i="15" s="1"/>
  <c r="P30" i="15"/>
  <c r="AA30" i="15" l="1"/>
  <c r="W20" i="15"/>
  <c r="W8" i="15"/>
  <c r="W16" i="15"/>
  <c r="W2" i="15"/>
  <c r="W19" i="15"/>
  <c r="W5" i="15"/>
  <c r="AB30" i="15"/>
  <c r="AE30" i="15" s="1"/>
  <c r="W22" i="15"/>
  <c r="W10" i="15"/>
  <c r="AA33" i="15"/>
  <c r="AD32" i="15"/>
  <c r="AE32" i="15"/>
  <c r="W3" i="15" s="1"/>
  <c r="AE34" i="15"/>
  <c r="W9" i="15" s="1"/>
  <c r="AD34" i="15"/>
  <c r="AD31" i="15"/>
  <c r="AE31" i="15"/>
  <c r="W11" i="15" s="1"/>
  <c r="AC30" i="15"/>
  <c r="AF30" i="15" s="1"/>
  <c r="AC33" i="15"/>
  <c r="AA34" i="15"/>
  <c r="P35" i="15"/>
  <c r="AA31" i="15"/>
  <c r="AA32" i="15"/>
  <c r="AG31" i="15" l="1"/>
  <c r="W23" i="15"/>
  <c r="W21" i="15"/>
  <c r="AG34" i="15"/>
  <c r="AG32" i="15"/>
  <c r="W17" i="15"/>
  <c r="AA35" i="15"/>
  <c r="AD33" i="15"/>
  <c r="AF33" i="15"/>
  <c r="W4" i="15" s="1"/>
  <c r="W12" i="15" s="1"/>
  <c r="AD30" i="15"/>
  <c r="AB35" i="15"/>
  <c r="AC35" i="15"/>
  <c r="AG33" i="15" l="1"/>
  <c r="W18" i="15"/>
  <c r="W24" i="15" s="1"/>
  <c r="AF35" i="15"/>
  <c r="AG30" i="15"/>
  <c r="AG35" i="15" s="1"/>
  <c r="AE35" i="15"/>
  <c r="AD35" i="15"/>
</calcChain>
</file>

<file path=xl/sharedStrings.xml><?xml version="1.0" encoding="utf-8"?>
<sst xmlns="http://schemas.openxmlformats.org/spreadsheetml/2006/main" count="1178" uniqueCount="301">
  <si>
    <t>N°</t>
  </si>
  <si>
    <t>Propuesta</t>
  </si>
  <si>
    <t>Observación</t>
  </si>
  <si>
    <t>Nombre de Empresa o Asociación</t>
  </si>
  <si>
    <t>CHENA - CERRO NAVIA 220 KV / TRONCAL</t>
  </si>
  <si>
    <t>ALTO JAHUEL - CERRO NAVIA 220 KV / ALTO JAHUEL - CERRO NAVIA CTO1</t>
  </si>
  <si>
    <t>ALTO JAHUEL - CERRO NAVIA 220 KV / ALTO JAHUEL - CERRO NAVIA CTO2</t>
  </si>
  <si>
    <t>CHENA - CERRO NAVIA 220 KV / TRONCAL / CTO1</t>
  </si>
  <si>
    <t>P_513</t>
  </si>
  <si>
    <t>Alto Jahuel 220-&gt;Chena 220</t>
  </si>
  <si>
    <t>N_3</t>
  </si>
  <si>
    <t>CHENA - CERRO NAVIA 220 KV / TRONCAL / CTO2</t>
  </si>
  <si>
    <t>Cerro Navia 220-&gt;Chena 220</t>
  </si>
  <si>
    <t>N_24</t>
  </si>
  <si>
    <t>RecargoInteresesIntercalarios</t>
  </si>
  <si>
    <t>RecargoIngenieria</t>
  </si>
  <si>
    <t>RecargoFlete</t>
  </si>
  <si>
    <t>RecargoBodegaje</t>
  </si>
  <si>
    <t>NombreTramo</t>
  </si>
  <si>
    <t>IdTramo</t>
  </si>
  <si>
    <t>NombreCircuito</t>
  </si>
  <si>
    <t>IdCircuito</t>
  </si>
  <si>
    <t>NombreLinea</t>
  </si>
  <si>
    <t>IdLinea</t>
  </si>
  <si>
    <t>IdEmpresaPropietaria</t>
  </si>
  <si>
    <t>NombreTramoTransporte</t>
  </si>
  <si>
    <t>IdCalificacionCodigo</t>
  </si>
  <si>
    <t>Cantidad</t>
  </si>
  <si>
    <t>IdPano</t>
  </si>
  <si>
    <t xml:space="preserve">La calificación de las estructuras de acero: 805617, 805618 y 805619 son incorrectas.
</t>
  </si>
  <si>
    <t>Nombre Archivo</t>
  </si>
  <si>
    <t>Identificación del Título, Subtítulo y Número de página, u otro</t>
  </si>
  <si>
    <t>6.1.5.5</t>
  </si>
  <si>
    <t>dbo_TramosTransporte_Conductores</t>
  </si>
  <si>
    <t>dbo_TramosTransporte_EstructuraConAcero</t>
  </si>
  <si>
    <t>dbo_TramosTransporte_AccesoriosEstructuras</t>
  </si>
  <si>
    <t>°Informe de Avance N°2, 9 de marzo.docx
°Archivo - intereses intercalarios.xlsx</t>
  </si>
  <si>
    <t>dbo_VI_TramoSubestacion_Detalle</t>
  </si>
  <si>
    <t>En la base de datos existen elementos de dos subestaciones diferentes: Polpaico calificada Nacional y Polpaico Chilectra Calificada Zonal y en la valorización Nacional se están considerando elementos de ambas subestaciones</t>
  </si>
  <si>
    <t>P_111</t>
  </si>
  <si>
    <t>POLPAICO</t>
  </si>
  <si>
    <t>SE-N_56</t>
  </si>
  <si>
    <t>RecargoGastosGenerales</t>
  </si>
  <si>
    <t>ValorHHMontajeHormigon</t>
  </si>
  <si>
    <t>CantidadHHMontajeHormigon</t>
  </si>
  <si>
    <t>ValorUnitarioHormigon</t>
  </si>
  <si>
    <t>ValorUnitarioHHMontajePernos</t>
  </si>
  <si>
    <t>CantidadHHMontajeKgPernos</t>
  </si>
  <si>
    <t>ValorUnitarioKgPernos</t>
  </si>
  <si>
    <t>ValorHHMontajeKg</t>
  </si>
  <si>
    <t>CantidadHHMontajeKg</t>
  </si>
  <si>
    <t>ValorUnitarioKgAcero</t>
  </si>
  <si>
    <t>ValorHHMontaje</t>
  </si>
  <si>
    <t>CantidadHHMontaje</t>
  </si>
  <si>
    <t>ValorUnitario</t>
  </si>
  <si>
    <t>PesoPernos</t>
  </si>
  <si>
    <t>Unidad</t>
  </si>
  <si>
    <t>VidaUtil</t>
  </si>
  <si>
    <t>FuenteDato</t>
  </si>
  <si>
    <t>PorcAsig_ElementosComunes</t>
  </si>
  <si>
    <t>IdTipoVidaUtil</t>
  </si>
  <si>
    <t>TensionPano</t>
  </si>
  <si>
    <t>DescripcionPano</t>
  </si>
  <si>
    <t>IdPatioSSEE</t>
  </si>
  <si>
    <t>NombreSubestacion</t>
  </si>
  <si>
    <t>IdSubestacion</t>
  </si>
  <si>
    <t>009201700001</t>
  </si>
  <si>
    <t>IdDeclaracion</t>
  </si>
  <si>
    <t>Dato Obtenido desde Relacion Barras</t>
  </si>
  <si>
    <t>EEE</t>
  </si>
  <si>
    <t>gl</t>
  </si>
  <si>
    <t>En el cálculo del interés intercalario no se incluye los costos de terrenos y servidumbres. La inversión en  estos conceptos se efectúa con anticipación a la instalación técnica y por lo tanto el periodo a considerar no es el mismo como tampoco los desembolsos.</t>
  </si>
  <si>
    <t xml:space="preserve">La calificación de los accesorios asociados a las estructuras de acero: 805617, 805618 y 805619, del circuito Idcircuito 805613, IdTramo 805615, son incorrectas.
</t>
  </si>
  <si>
    <t>Las estructuras de acero: 805617, 805618 y 805619 son parte del Tramo Transporte N_24 y N_34, de propiedad de Chena S.A. Se debe rectificar la calificación y asignar los recargos correspondientes.</t>
  </si>
  <si>
    <t>Los conductores 805655 y 805656 son parte del Tramo Transporte N_34, de propiedad de Chena S.A. Se debe rectificar la calificación y asignar los recargos correspondientes.</t>
  </si>
  <si>
    <t>BDC_2017_ENTREGA_CNE_MOD_ELEQUIPOS_2</t>
  </si>
  <si>
    <t>Base Dato "BDC_2017_ENTREGA_CNE_MOD_ELEQUIPOS_2"
Tabla "dbo_TramosTransporte_AccesoriosEstructuras"</t>
  </si>
  <si>
    <t>Base Dato "BDC_2017_ENTREGA_CNE_MOD_ELEQUIPOS_2"
Tabla "dbo_TramosTransporte_EstructuraConAcero"</t>
  </si>
  <si>
    <t xml:space="preserve">Base Dato "BDC_2017_ENTREGA_CNE_MOD_ELEQUIPOS_2"
</t>
  </si>
  <si>
    <t>Base Dato "BDC_2017_ENTREGA_CNE_MOD_ELEQUIPOS_2"
Tabla "dbo_TramosTransporte_Conductores"</t>
  </si>
  <si>
    <t/>
  </si>
  <si>
    <t>PorcAsigSistema</t>
  </si>
  <si>
    <t>IdNodo</t>
  </si>
  <si>
    <t>Descripcion</t>
  </si>
  <si>
    <t>OCI</t>
  </si>
  <si>
    <t>PATIO</t>
  </si>
  <si>
    <t>MARCO DE BARRA 3</t>
  </si>
  <si>
    <t>MARCO DE BARRA 1</t>
  </si>
  <si>
    <t>MARCO DE BARRA 2</t>
  </si>
  <si>
    <t>TP DE BARRA</t>
  </si>
  <si>
    <t>Observaciones</t>
  </si>
  <si>
    <t>IdOOCC</t>
  </si>
  <si>
    <t>EST</t>
  </si>
  <si>
    <t>VolumenHormigon</t>
  </si>
  <si>
    <t>IdTipoHormigon</t>
  </si>
  <si>
    <t>PesoAcero</t>
  </si>
  <si>
    <t>IdEquipoSoportado</t>
  </si>
  <si>
    <t>IdTipoAcero</t>
  </si>
  <si>
    <t>IdEstructuraSubEstacion</t>
  </si>
  <si>
    <t>DESCONECTADOR FUSIBLE 25 KV 200E A - UNIP</t>
  </si>
  <si>
    <t>IdTipoElementoComunPatioSSEE</t>
  </si>
  <si>
    <t>IdElementoComunPatioSSEE</t>
  </si>
  <si>
    <t>ESTRUCTURAS SSEE ELEMENTOS RELACIONADOS POR BARRAS</t>
  </si>
  <si>
    <t>Galvanizado A37</t>
  </si>
  <si>
    <t>Recargo Comunes Patios menores a 34 kV</t>
  </si>
  <si>
    <t>Estructuras Barras</t>
  </si>
  <si>
    <t>Si</t>
  </si>
  <si>
    <t>Galvanizado A 52</t>
  </si>
  <si>
    <t>IdTipoFamiliaElemento</t>
  </si>
  <si>
    <t>DescripcionEstructura</t>
  </si>
  <si>
    <t>TipoHormigon</t>
  </si>
  <si>
    <t>TipoAcero</t>
  </si>
  <si>
    <t>TipoRecargo</t>
  </si>
  <si>
    <t>IdRecargo</t>
  </si>
  <si>
    <t>SubItem</t>
  </si>
  <si>
    <t>Observacion</t>
  </si>
  <si>
    <t>Valorizar</t>
  </si>
  <si>
    <t>IdCalificacionPano</t>
  </si>
  <si>
    <t>dbo_TramoSSEE_EstructurasSubEstacion</t>
  </si>
  <si>
    <t>M3</t>
  </si>
  <si>
    <t>EMPLANTILLADO HORM. 170 KG CEM/M3</t>
  </si>
  <si>
    <t>OOCC Varios Obtenidos desde Relacion Barras</t>
  </si>
  <si>
    <t>OOCC de Barras</t>
  </si>
  <si>
    <t>Fundacion Equipos SS/EE</t>
  </si>
  <si>
    <t>EXCAVACIÓN A MANO</t>
  </si>
  <si>
    <t>RETIRO DE EXCEDENTES</t>
  </si>
  <si>
    <t>RELLENO CON MATERIAL DE OBRA</t>
  </si>
  <si>
    <t>EXCAVACIÓN A MAQUINA</t>
  </si>
  <si>
    <t>POSTE 11.5 M</t>
  </si>
  <si>
    <t>HORMIGÓN GRADO H-10</t>
  </si>
  <si>
    <t>PATIOS</t>
  </si>
  <si>
    <t>M</t>
  </si>
  <si>
    <t>SOLERILLAS</t>
  </si>
  <si>
    <t>RELLENO CON GRAVILLA</t>
  </si>
  <si>
    <t>CU</t>
  </si>
  <si>
    <t>POSTE HORMIGON ARMADO 7.2 MTS</t>
  </si>
  <si>
    <t>KG</t>
  </si>
  <si>
    <t>ENFIERRADURAS</t>
  </si>
  <si>
    <t>HORMIGÓN GRADO H-20</t>
  </si>
  <si>
    <t>RELLENO CON SUELO CEMENTO</t>
  </si>
  <si>
    <t>LT</t>
  </si>
  <si>
    <t>GROUTING</t>
  </si>
  <si>
    <t xml:space="preserve">PERNOS DE ANCLAJE </t>
  </si>
  <si>
    <t>M2</t>
  </si>
  <si>
    <t>MOLDAJE</t>
  </si>
  <si>
    <t>TipoMaterial</t>
  </si>
  <si>
    <t>DescripcionOOCC</t>
  </si>
  <si>
    <t>TipoOOCC</t>
  </si>
  <si>
    <t>IdTipoMaterial</t>
  </si>
  <si>
    <t>dbo_TramoSSEE_MaterialesOOCC.NombreSubestacion</t>
  </si>
  <si>
    <t>dbo_TramoSSEE_MaterialesOOCC.IdSubestacion</t>
  </si>
  <si>
    <t>IdTrafo_Calificado_OOCC</t>
  </si>
  <si>
    <t>dbo_TramoTransporte_MaterialesOOCC</t>
  </si>
  <si>
    <t>Intemperie</t>
  </si>
  <si>
    <t>Accesorios y Materiales auxiliares</t>
  </si>
  <si>
    <t>dbo_TramoSSEE_ElementosComunesPatiosSSEE.NombreSubestacion</t>
  </si>
  <si>
    <t>dbo_TramoSSEE_ElementosComunesPatiosSSEE.IdSubestacion</t>
  </si>
  <si>
    <t>DescripcionPatioSSEE</t>
  </si>
  <si>
    <t>TipoElementoComunPatioSSEE</t>
  </si>
  <si>
    <t>dbo_TramoSSEE_ElementosComunesPatiosSSEE</t>
  </si>
  <si>
    <t>Datos de las siguientes tablas que correponden a subestación 856799 POLPAICO (CHILECTRA) del  segmento Zonal y no deben ser incluidos en Informe Nacional</t>
  </si>
  <si>
    <t>dbo_TramoTransporte_Linea</t>
  </si>
  <si>
    <t>IdTramoTransporteLinea</t>
  </si>
  <si>
    <t>IdEmpresaPropietariaTramo</t>
  </si>
  <si>
    <t>IdTramoAuxiliar1</t>
  </si>
  <si>
    <t>IdTramoAuxiliar2</t>
  </si>
  <si>
    <t>IdTramoAuxiliar3</t>
  </si>
  <si>
    <t>IdTramoAuxiliar4</t>
  </si>
  <si>
    <t>IdEstructuraSeccionamientoInic</t>
  </si>
  <si>
    <t>IdEstructuraSeccionamientoFinal</t>
  </si>
  <si>
    <t>ValorizarTramo</t>
  </si>
  <si>
    <t>ObservacionTramo</t>
  </si>
  <si>
    <t>La calificación para los conductores 805655 y 805656 se mantiene como N_3, lo que es incorrecto.</t>
  </si>
  <si>
    <t>Base de datos CNE_Tx</t>
  </si>
  <si>
    <t>CNE_Tx.bak</t>
  </si>
  <si>
    <t>Las bases del Estudio establecen: "La valorización y resultados del o los respectivos Estudios del segmento de transmisión, así como de cada sistema zonal, deberán informarse en el formato “CNE_Tx.bak”, que forma parte íntegra de las Bases, 
para  ser  abiertos,  cargados  y  manipulados  en  una  base  SQL  Server  2012,  debiendo  considerar  las modificaciones  al  modelo  de  base  de  datos  producto  de  lo  indicado  en  el  punto  3.4.1.1,  y  aquellas necesarias para una correcta representación de los resultados conforme a lo dispuesto en las presentes Bases. "</t>
  </si>
  <si>
    <t xml:space="preserve">Se mantiene el error de calificación de IdTramo 805615 como N_3, lo que repercute en que los elementos asociados, también se les asignen esta calificación. </t>
  </si>
  <si>
    <t xml:space="preserve">El IdTramo 805615, de propiedad de Chena S.A, no pertenece a la línea Alto Jahuel - Chena. Es parte inicial del Tramo Transporte N_34. Corresponde al Circuito 1 de la línea Chena - Cerro Navia (IdLinea 805612). Este tramo llega a SE Neptuno de Transelec, por lo que su calificación corresponde a N_34. Se adjunta unilineal en hoja "Error Calificación - Chena_CN" con los tramos mencionados. </t>
  </si>
  <si>
    <t>Los accesorios asociados a las estructuras de acero: 805617, 805618 y 805619,  del circuito Idcircuito 805613, IdTramo 805615,  son parte del Tramo Transporte N_34, de propiedad de Chena S.A. Se debe rectificar la calificación y asignar los recargos correspondientes. Pertenecen al Circuito 1 de la Línea Chena - Cerro Navia</t>
  </si>
  <si>
    <t>Para dar cumplimiento a las bases respecto del punto planteado se deben llenar las tablas que conforman el sistema de cuentas de CNE, esto incluye completar las tablas de precios, recargos que permitan a través de esas tablas obtener el valor de inversión.</t>
  </si>
  <si>
    <t xml:space="preserve">6. Metodología Aplicada
6.1 Metodología aplicada a la determinación de V.I.
6.1.5.5 Intereses intercalarios
</t>
  </si>
  <si>
    <t xml:space="preserve">Numeral 
Ej.: 3.4.1.4  letra a) </t>
  </si>
  <si>
    <r>
      <t>La gran mayoría de las observaciones entregadas con anterioridad fueron recogidas, pero quedan algunas que es necesario corregir. Se adjunta en la hoja "</t>
    </r>
    <r>
      <rPr>
        <b/>
        <sz val="11"/>
        <color rgb="FF000000"/>
        <rFont val="Calibri"/>
        <family val="2"/>
        <scheme val="minor"/>
      </rPr>
      <t>SE_Polpaico</t>
    </r>
    <r>
      <rPr>
        <sz val="11"/>
        <color rgb="FF000000"/>
        <rFont val="Calibri"/>
        <family val="2"/>
        <scheme val="minor"/>
      </rPr>
      <t>" los elemento que se deben eliminar de la valorización Nacional.</t>
    </r>
  </si>
  <si>
    <t>Las bases son claras al señalar que si se requiere nuevas familias o subfamilias el consultor tiene la facultad para crearlas de modo de representar adecuadamente las características físicas y técnicas:3.4.1.4 b) "El consultor podrá, para cada recargo, incorporar familias o subfamilias adicionales, con el objeto de representar adecuadamente las características físicas y técnicas de cada conjunto de instalaciones de características similares considerando, entre otras, tipo de instalación, tecnología y las diferentes condiciones geográficas en las que se emplaza, debiendo detallar y justificar en el Estudio la segmentación aplicada.". Dado que el valor de los terrenos y servidumbres varía bastante en distintas instalaciones , se deben crear familias de terreno y servidumbre separada por tensión y ubicación geográfica diferenciada en urbano/rural  o algún parámetro adecuado que refleje los distintos tiempos que se utilizan en la adquisición de terrenos y el establecimientos de las servidumbres para obtener el recargo interés intercalario. Adicionalmente, las instalaciones de las SSEE pueden pertenecer a empresas distintas a la propietaria del terreno o servidumbre, por lo que unificar los gastos de terreno dentro de los proyectos, se les estaría alterando los tiempos y costos de estos.  En respuesta a los comentarios del consultor, No se requiere una carta Gantt dado que es un único desembolso inicial del 100% con un periodo que va desde la adquisición del terreno o pago de servidumbres hasta el inicio del proyecto más la duración del proyecto. Dado que existe un solo pago en el flujo de este cálculo es posible efectuarlo directamente de manera porcentual.</t>
  </si>
  <si>
    <t xml:space="preserve">Base Dato "BDC_2017_ENTREGA_CNE_MOD_ELEQUIPOS_2"
Tabla "dbo_VI_TramoSubestacion_Detalle"
</t>
  </si>
  <si>
    <t>PorcAsig_HAE_EDA_MitigacionAmb</t>
  </si>
  <si>
    <t>PorcAsig_CableGuardia</t>
  </si>
  <si>
    <t>PorcAsig_EstructuraSSEE</t>
  </si>
  <si>
    <t>Elemento</t>
  </si>
  <si>
    <t>IdElemento</t>
  </si>
  <si>
    <t>TipoMoneda</t>
  </si>
  <si>
    <t>Monto_EDA_MitigacionAmb</t>
  </si>
  <si>
    <t>P_Cantidad</t>
  </si>
  <si>
    <t>N_109</t>
  </si>
  <si>
    <t>Polpaico 220-&gt;Tap El Manzano 220</t>
  </si>
  <si>
    <t>POLPAICO - EL SALTO 220 KV / POLPAICO - TAP EL MANZANO CTO2</t>
  </si>
  <si>
    <t>Recargo Lineas entre 5 y 25 km</t>
  </si>
  <si>
    <t>TYC</t>
  </si>
  <si>
    <t>Dato Obtenido desde Relacion Lineas Calificadas</t>
  </si>
  <si>
    <t>SERVIDUMBRES</t>
  </si>
  <si>
    <t>dólar</t>
  </si>
  <si>
    <t>POLPAICO - EL SALTO 220 KV / POLPAICO - TAP EL MANZANO CTO1</t>
  </si>
  <si>
    <t>N_132</t>
  </si>
  <si>
    <t>Tap El Manzano 220-&gt;Tap Chicureo 220</t>
  </si>
  <si>
    <t>POLPAICO - EL SALTO 220 KV / TAP EL MANZANO - TAP CHICUREO CTO2</t>
  </si>
  <si>
    <t>Recargo Lineas entre 25 y 50 km</t>
  </si>
  <si>
    <t>POLPAICO - EL SALTO 220 KV / TAP EL MANZANO - TAP CHICUREO CTO1</t>
  </si>
  <si>
    <t>N_4</t>
  </si>
  <si>
    <t>Alto Jahuel 220-&gt;Los Almendros 220</t>
  </si>
  <si>
    <t>ALTO JAHUEL - LOS ALMENDROS 220 KV / ALTO JAHUEL - LOS ALMENDROS CTO2</t>
  </si>
  <si>
    <t>ALTO JAHUEL - LOS ALMENDROS 220 KV / ALTO JAHUEL - LOS ALMENDROS CTO1</t>
  </si>
  <si>
    <t xml:space="preserve">Valor de servidumbre de instalaciones de transmisión </t>
  </si>
  <si>
    <t xml:space="preserve">De acuerdo a valor fijado en Decreto 14 </t>
  </si>
  <si>
    <t>CIRCUITO 1</t>
  </si>
  <si>
    <t>CIRCUITO 2</t>
  </si>
  <si>
    <t>Total</t>
  </si>
  <si>
    <t>Valor $ D14 al 31.12.2009</t>
  </si>
  <si>
    <t>Valor US$ D14 al 31.12.2017</t>
  </si>
  <si>
    <t>Código Línea</t>
  </si>
  <si>
    <t>Código Tramo</t>
  </si>
  <si>
    <t>Nombre Servidumbre</t>
  </si>
  <si>
    <t>Propietario</t>
  </si>
  <si>
    <t>CODIGO D14 CTO I</t>
  </si>
  <si>
    <t>Tramo_Long_Km</t>
  </si>
  <si>
    <t>FranjaServidumbre_m</t>
  </si>
  <si>
    <t>PropietarioCod</t>
  </si>
  <si>
    <t>Año</t>
  </si>
  <si>
    <t>aVI Terreno</t>
  </si>
  <si>
    <t>Int%</t>
  </si>
  <si>
    <t>BI_US$ %</t>
  </si>
  <si>
    <t>CE_US$ %</t>
  </si>
  <si>
    <t>VI terreno US$ al 31.12.2009 CTO I</t>
  </si>
  <si>
    <t>CODIGO D14 CTO II</t>
  </si>
  <si>
    <t>VI terreno US$ al 31.12.2009 CTO II</t>
  </si>
  <si>
    <t>Valor serv. Decreto 14 US$ al 31.12.2009</t>
  </si>
  <si>
    <t xml:space="preserve">Circuito I </t>
  </si>
  <si>
    <t>Circuito II</t>
  </si>
  <si>
    <t>TOTAL</t>
  </si>
  <si>
    <t>105-0</t>
  </si>
  <si>
    <t>105A</t>
  </si>
  <si>
    <t>SERVIDUMBRE ALTO JAHUEL - BUIN</t>
  </si>
  <si>
    <t>110-0</t>
  </si>
  <si>
    <t>110A</t>
  </si>
  <si>
    <t>SERVIDUMBRE ALTO JAHUEL - LOS ALMENDROS</t>
  </si>
  <si>
    <t>Lx_SIC 3_779</t>
  </si>
  <si>
    <t>Lx_SIC 3_780</t>
  </si>
  <si>
    <t>115-6</t>
  </si>
  <si>
    <t>115A</t>
  </si>
  <si>
    <t>SERVIDUMBRE POLPAICO-EL MANZANO</t>
  </si>
  <si>
    <t>Lx_SIC 3_712</t>
  </si>
  <si>
    <t>Lx_SIC 3_713</t>
  </si>
  <si>
    <t>115B</t>
  </si>
  <si>
    <t>SERVIDUMBRE EL MANZANO - EL SALTO</t>
  </si>
  <si>
    <t>Lx_SIC 3_714</t>
  </si>
  <si>
    <t>Lx_SIC 3_715</t>
  </si>
  <si>
    <t>195-0</t>
  </si>
  <si>
    <t>195A</t>
  </si>
  <si>
    <t>SERVIDUMBRE TAP CHENA- CHENA</t>
  </si>
  <si>
    <t>Lx_SIC 3_781</t>
  </si>
  <si>
    <t>Lx_SIC 3_782</t>
  </si>
  <si>
    <t>IPC</t>
  </si>
  <si>
    <t>US$</t>
  </si>
  <si>
    <t xml:space="preserve">Valor de terrenos de instalaciones de transmisión </t>
  </si>
  <si>
    <t>De acuerdo a valor fijado en Decreto 14</t>
  </si>
  <si>
    <t>Nombre Terreno</t>
  </si>
  <si>
    <t>SistemaStxCod D14</t>
  </si>
  <si>
    <t>SSEECod D14</t>
  </si>
  <si>
    <t>Superficie M2 Decreto 14</t>
  </si>
  <si>
    <t>Valor terreno Decreto 14 US$ al 31.12.2009</t>
  </si>
  <si>
    <t>Valor terreno Decreto 14  $ al 31.12.2009</t>
  </si>
  <si>
    <t>303</t>
  </si>
  <si>
    <t>TERRENO DE S/E CHENA</t>
  </si>
  <si>
    <t>SIC3</t>
  </si>
  <si>
    <t>SSEE_81</t>
  </si>
  <si>
    <t>Valor Decreto 14</t>
  </si>
  <si>
    <t>Valor terreno total  US$ al 31.12.2017</t>
  </si>
  <si>
    <t>Superficie</t>
  </si>
  <si>
    <t>Monto_EDA_Terreno</t>
  </si>
  <si>
    <t>SE-N_12</t>
  </si>
  <si>
    <t>CHENA</t>
  </si>
  <si>
    <t>Recargo Comunes Subestacion</t>
  </si>
  <si>
    <t>Dato Obtenido desde Relacion Subestaciones</t>
  </si>
  <si>
    <t>TERRENOS</t>
  </si>
  <si>
    <t>Dolar</t>
  </si>
  <si>
    <t xml:space="preserve">Base Dato "BDC_2017_ENTREGA_CNE_MOD_ELEQUIPOS_2"
Tabla "dbo_VI_TramoTransporte_Detalle"
</t>
  </si>
  <si>
    <t>dbo_VI_TramoTransporte_Detalle</t>
  </si>
  <si>
    <t>El valor del terreno asignado a Subestación Chena no corresponde con los valores del decreto 14.</t>
  </si>
  <si>
    <t>El valor de las servidumbres no corresponde con los valores del decreto 14.</t>
  </si>
  <si>
    <t>Se solicita revisar y corregir esta información. En Hoja Terrenos se entregan los valores correspondientes.</t>
  </si>
  <si>
    <t>Se solicita revisar y corregir esta información. En Hoja Servidumbres se entregan los valores correspondientes.</t>
  </si>
  <si>
    <t>Enel Distribución</t>
  </si>
  <si>
    <t>ModeloV4_SE.xlxs</t>
  </si>
  <si>
    <t>Modelo COMA, Archivo ModeloV4_SE, hoja Geoposicionamiento</t>
  </si>
  <si>
    <t>Se solicita revisar la información de velocidades medias de desplazamiento para las S/E señaladas.</t>
  </si>
  <si>
    <t>ModeloV4.xlxs</t>
  </si>
  <si>
    <t>Modelo COMA, Archivo ModeloV4, hoja Geoposicionamiento</t>
  </si>
  <si>
    <t>Las velocidades de las cuadrillas asginadas para las S/E Alto Jahuel, Chena, Tap Chicureo, Tap El Manzano, El Salto, Nueva Lampa , Buin y Los Almendros parece excesivo, toda vez que dichos puntos del sistema se encuentran en el radio de la Región Metropolitana, donde el Panel de Expertos, en su dictamenN°6-2017 determinó que en el radio urbano de la Region Metropolitana las velocidades que alcanzan los vehículos son menores a las propuestas en el Estudio. Si bien Google Earth es una herramiento de eoposicionamiento, no se condice con el trafico eistente en la zona.</t>
  </si>
  <si>
    <t>N_50</t>
  </si>
  <si>
    <t>El Salto 220-&gt;Tap Chicureo 220</t>
  </si>
  <si>
    <t>POLPAICO - EL SALTO 220 KV / TAP CHICUREO - EL SALTO CTO2</t>
  </si>
  <si>
    <t>POLPAICO - EL SALTO 220 KV / TAP CHICUREO - EL SALTO CTO1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</si>
</sst>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1" formatCode="_ * #,##0_ ;_ * \-#,##0_ ;_ * &quot;-&quot;_ ;_ @_ "/>
    <numFmt numFmtId="43" formatCode="_ * #,##0.00_ ;_ * \-#,##0.00_ ;_ * &quot;-&quot;??_ ;_ @_ "/>
    <numFmt numFmtId="164" formatCode="_-* #,##0.00_-;\-* #,##0.00_-;_-* &quot;-&quot;??_-;_-@_-"/>
    <numFmt numFmtId="165" formatCode="_-* #,##0.00\ _$_-;\-* #,##0.00\ _$_-;_-* &quot;-&quot;??\ _$_-;_-@_-"/>
    <numFmt numFmtId="166" formatCode="_-* #,##0\ _$_-;\-* #,##0\ _$_-;_-* &quot;-&quot;??\ _$_-;_-@_-"/>
    <numFmt numFmtId="167" formatCode="_-* #,##0_-;\-* #,##0_-;_-* &quot;-&quot;??_-;_-@_-"/>
  </numFmts>
  <fonts count="17"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sz val="11"/>
      <color theme="1"/>
      <name val="Calibri"/>
      <family val="2"/>
      <scheme val="minor"/>
    </font>
    <font>
      <sz val="10"/>
      <color indexed="8"/>
      <name val="Arial"/>
      <family val="2"/>
    </font>
    <font>
      <sz val="11"/>
      <color indexed="8"/>
      <name val="Calibri"/>
      <family val="2"/>
    </font>
    <font>
      <b/>
      <sz val="14"/>
      <color theme="1"/>
      <name val="Calibri"/>
      <family val="2"/>
      <scheme val="minor"/>
    </font>
    <font>
      <u/>
      <sz val="20"/>
      <color theme="1"/>
      <name val="Calibri"/>
      <family val="2"/>
      <scheme val="minor"/>
    </font>
    <font>
      <sz val="11"/>
      <color theme="0"/>
      <name val="Calibri"/>
      <family val="2"/>
    </font>
    <font>
      <sz val="22"/>
      <color theme="1"/>
      <name val="Calibri"/>
      <family val="2"/>
      <scheme val="minor"/>
    </font>
    <font>
      <sz val="8"/>
      <color theme="1"/>
      <name val="Calibri"/>
      <family val="2"/>
      <scheme val="minor"/>
    </font>
    <font>
      <b/>
      <sz val="8"/>
      <name val="Verdana"/>
      <family val="2"/>
    </font>
    <font>
      <sz val="9"/>
      <color indexed="8"/>
      <name val="Calibri"/>
      <family val="2"/>
    </font>
    <font>
      <b/>
      <sz val="9"/>
      <color indexed="8"/>
      <name val="Calibri"/>
      <family val="2"/>
    </font>
    <font>
      <b/>
      <sz val="9"/>
      <color theme="1"/>
      <name val="Calibri"/>
      <family val="2"/>
      <scheme val="minor"/>
    </font>
    <font>
      <b/>
      <sz val="11"/>
      <color indexed="8"/>
      <name val="Calibri"/>
      <family val="2"/>
    </font>
  </fonts>
  <fills count="9">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indexed="22"/>
        <bgColor indexed="0"/>
      </patternFill>
    </fill>
    <fill>
      <patternFill patternType="solid">
        <fgColor rgb="FFFF0000"/>
        <bgColor indexed="64"/>
      </patternFill>
    </fill>
    <fill>
      <patternFill patternType="solid">
        <fgColor rgb="FF00B0F0"/>
        <bgColor indexed="0"/>
      </patternFill>
    </fill>
    <fill>
      <patternFill patternType="solid">
        <fgColor rgb="FF00B0F0"/>
        <bgColor indexed="64"/>
      </patternFill>
    </fill>
    <fill>
      <patternFill patternType="solid">
        <fgColor rgb="FFFF0000"/>
        <bgColor indexed="0"/>
      </patternFill>
    </fill>
  </fills>
  <borders count="38">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22"/>
      </right>
      <top style="thin">
        <color indexed="22"/>
      </top>
      <bottom style="medium">
        <color indexed="64"/>
      </bottom>
      <diagonal/>
    </border>
    <border>
      <left style="thin">
        <color indexed="22"/>
      </left>
      <right style="thin">
        <color indexed="22"/>
      </right>
      <top style="thin">
        <color indexed="22"/>
      </top>
      <bottom style="medium">
        <color indexed="64"/>
      </bottom>
      <diagonal/>
    </border>
    <border>
      <left style="thin">
        <color indexed="22"/>
      </left>
      <right style="medium">
        <color indexed="64"/>
      </right>
      <top style="thin">
        <color indexed="22"/>
      </top>
      <bottom style="medium">
        <color indexed="64"/>
      </bottom>
      <diagonal/>
    </border>
    <border>
      <left style="thin">
        <color indexed="8"/>
      </left>
      <right style="thin">
        <color indexed="8"/>
      </right>
      <top style="thin">
        <color indexed="8"/>
      </top>
      <bottom/>
      <diagonal/>
    </border>
    <border>
      <left style="medium">
        <color indexed="64"/>
      </left>
      <right style="thin">
        <color indexed="22"/>
      </right>
      <top style="medium">
        <color indexed="64"/>
      </top>
      <bottom style="thin">
        <color indexed="22"/>
      </bottom>
      <diagonal/>
    </border>
    <border>
      <left style="thin">
        <color indexed="22"/>
      </left>
      <right style="thin">
        <color indexed="22"/>
      </right>
      <top style="medium">
        <color indexed="64"/>
      </top>
      <bottom style="thin">
        <color indexed="22"/>
      </bottom>
      <diagonal/>
    </border>
    <border>
      <left style="thin">
        <color indexed="22"/>
      </left>
      <right style="medium">
        <color indexed="64"/>
      </right>
      <top style="medium">
        <color indexed="64"/>
      </top>
      <bottom style="thin">
        <color indexed="22"/>
      </bottom>
      <diagonal/>
    </border>
    <border>
      <left style="medium">
        <color indexed="64"/>
      </left>
      <right style="thin">
        <color indexed="22"/>
      </right>
      <top style="thin">
        <color indexed="22"/>
      </top>
      <bottom style="thin">
        <color indexed="22"/>
      </bottom>
      <diagonal/>
    </border>
    <border>
      <left style="thin">
        <color indexed="22"/>
      </left>
      <right style="medium">
        <color indexed="64"/>
      </right>
      <top style="thin">
        <color indexed="22"/>
      </top>
      <bottom style="thin">
        <color indexed="22"/>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3">
    <xf numFmtId="0" fontId="0" fillId="0" borderId="0"/>
    <xf numFmtId="165" fontId="4" fillId="0" borderId="0" applyFont="0" applyFill="0" applyBorder="0" applyAlignment="0" applyProtection="0"/>
    <xf numFmtId="0" fontId="5" fillId="0" borderId="0"/>
    <xf numFmtId="0" fontId="5" fillId="0" borderId="0"/>
    <xf numFmtId="164" fontId="4" fillId="0" borderId="0" applyFont="0" applyFill="0" applyBorder="0" applyAlignment="0" applyProtection="0"/>
    <xf numFmtId="9" fontId="4" fillId="0" borderId="0" applyFont="0" applyFill="0" applyBorder="0" applyAlignment="0" applyProtection="0"/>
    <xf numFmtId="0" fontId="5" fillId="0" borderId="0"/>
    <xf numFmtId="0" fontId="5" fillId="0" borderId="0"/>
    <xf numFmtId="0" fontId="5" fillId="0" borderId="0"/>
    <xf numFmtId="0" fontId="5" fillId="0" borderId="0"/>
    <xf numFmtId="41" fontId="4" fillId="0" borderId="0" applyFont="0" applyFill="0" applyBorder="0" applyAlignment="0" applyProtection="0"/>
    <xf numFmtId="0" fontId="5" fillId="0" borderId="0"/>
    <xf numFmtId="0" fontId="5" fillId="0" borderId="0"/>
  </cellStyleXfs>
  <cellXfs count="163">
    <xf numFmtId="0" fontId="0" fillId="0" borderId="0" xfId="0"/>
    <xf numFmtId="0" fontId="0" fillId="2" borderId="0" xfId="0" applyFill="1"/>
    <xf numFmtId="0" fontId="0" fillId="2" borderId="0" xfId="0" applyFill="1" applyAlignment="1">
      <alignment horizontal="center"/>
    </xf>
    <xf numFmtId="0" fontId="1" fillId="3" borderId="4" xfId="0" applyFont="1" applyFill="1" applyBorder="1" applyAlignment="1">
      <alignment horizontal="center" vertical="center"/>
    </xf>
    <xf numFmtId="0" fontId="0" fillId="2" borderId="0" xfId="0" applyFill="1" applyBorder="1"/>
    <xf numFmtId="0" fontId="0" fillId="2" borderId="0" xfId="0" applyFill="1" applyBorder="1" applyAlignment="1">
      <alignment horizontal="center"/>
    </xf>
    <xf numFmtId="0" fontId="1" fillId="3" borderId="3" xfId="0" applyFont="1" applyFill="1" applyBorder="1" applyAlignment="1">
      <alignment horizontal="center" vertical="center"/>
    </xf>
    <xf numFmtId="0" fontId="1" fillId="3" borderId="1" xfId="0" applyFont="1" applyFill="1" applyBorder="1" applyAlignment="1">
      <alignment horizontal="center" vertical="center"/>
    </xf>
    <xf numFmtId="15" fontId="0" fillId="2" borderId="0" xfId="0" applyNumberFormat="1" applyFill="1"/>
    <xf numFmtId="0" fontId="0" fillId="0" borderId="0" xfId="0"/>
    <xf numFmtId="0" fontId="1" fillId="3" borderId="5" xfId="0" applyFont="1" applyFill="1" applyBorder="1" applyAlignment="1">
      <alignment horizontal="center" vertical="center" wrapText="1"/>
    </xf>
    <xf numFmtId="0" fontId="0" fillId="0" borderId="3" xfId="0" applyFill="1" applyBorder="1" applyAlignment="1">
      <alignment horizontal="left" vertical="center"/>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0" fillId="0" borderId="0" xfId="0" applyAlignment="1"/>
    <xf numFmtId="0" fontId="6" fillId="4" borderId="7" xfId="2" applyFont="1" applyFill="1" applyBorder="1" applyAlignment="1">
      <alignment horizontal="center"/>
    </xf>
    <xf numFmtId="0" fontId="7" fillId="0" borderId="0" xfId="0" applyFont="1" applyAlignment="1"/>
    <xf numFmtId="0" fontId="6" fillId="0" borderId="6" xfId="2" applyFont="1" applyFill="1" applyBorder="1" applyAlignment="1">
      <alignment horizontal="right"/>
    </xf>
    <xf numFmtId="0" fontId="6" fillId="0" borderId="6" xfId="2" applyFont="1" applyFill="1" applyBorder="1" applyAlignment="1"/>
    <xf numFmtId="0" fontId="5" fillId="0" borderId="0" xfId="2" applyAlignment="1"/>
    <xf numFmtId="0" fontId="8" fillId="0" borderId="0" xfId="0" applyFont="1"/>
    <xf numFmtId="0" fontId="6" fillId="4" borderId="7" xfId="3" applyFont="1" applyFill="1" applyBorder="1" applyAlignment="1">
      <alignment horizontal="center"/>
    </xf>
    <xf numFmtId="0" fontId="6" fillId="0" borderId="6" xfId="3" applyFont="1" applyFill="1" applyBorder="1" applyAlignment="1"/>
    <xf numFmtId="0" fontId="6" fillId="0" borderId="6" xfId="3" applyFont="1" applyFill="1" applyBorder="1" applyAlignment="1">
      <alignment horizontal="right"/>
    </xf>
    <xf numFmtId="0" fontId="5" fillId="0" borderId="0" xfId="3" applyAlignment="1"/>
    <xf numFmtId="0" fontId="7" fillId="0" borderId="0" xfId="0" applyFont="1"/>
    <xf numFmtId="0" fontId="9" fillId="5" borderId="6" xfId="3" applyFont="1" applyFill="1" applyBorder="1" applyAlignment="1"/>
    <xf numFmtId="0" fontId="9" fillId="5" borderId="6" xfId="3" applyFont="1" applyFill="1" applyBorder="1" applyAlignment="1">
      <alignment horizontal="right"/>
    </xf>
    <xf numFmtId="0" fontId="10" fillId="2" borderId="0" xfId="0" applyFont="1" applyFill="1" applyAlignment="1">
      <alignment horizontal="left"/>
    </xf>
    <xf numFmtId="167" fontId="0" fillId="2" borderId="0" xfId="0" applyNumberFormat="1" applyFill="1"/>
    <xf numFmtId="164" fontId="0" fillId="2" borderId="0" xfId="0" applyNumberFormat="1" applyFill="1"/>
    <xf numFmtId="10" fontId="4" fillId="2" borderId="0" xfId="5" applyNumberFormat="1" applyFont="1" applyFill="1"/>
    <xf numFmtId="167" fontId="1" fillId="2" borderId="0" xfId="0" applyNumberFormat="1" applyFont="1" applyFill="1"/>
    <xf numFmtId="0" fontId="11" fillId="0" borderId="0" xfId="0" applyFont="1" applyAlignment="1">
      <alignment horizontal="center" vertical="top" wrapText="1"/>
    </xf>
    <xf numFmtId="0" fontId="0" fillId="2" borderId="0" xfId="0" applyFill="1" applyAlignment="1">
      <alignment horizontal="left"/>
    </xf>
    <xf numFmtId="167" fontId="0" fillId="2" borderId="8" xfId="0" applyNumberFormat="1" applyFill="1" applyBorder="1"/>
    <xf numFmtId="164" fontId="0" fillId="2" borderId="9" xfId="0" applyNumberFormat="1" applyFill="1" applyBorder="1"/>
    <xf numFmtId="167" fontId="0" fillId="2" borderId="9" xfId="0" applyNumberFormat="1" applyFill="1" applyBorder="1"/>
    <xf numFmtId="10" fontId="4" fillId="2" borderId="9" xfId="5" applyNumberFormat="1" applyFont="1" applyFill="1" applyBorder="1"/>
    <xf numFmtId="167" fontId="1" fillId="2" borderId="1" xfId="0" applyNumberFormat="1" applyFont="1" applyFill="1" applyBorder="1"/>
    <xf numFmtId="167" fontId="0" fillId="2" borderId="10" xfId="0" applyNumberFormat="1" applyFill="1" applyBorder="1"/>
    <xf numFmtId="167" fontId="0" fillId="2" borderId="11" xfId="0" applyNumberFormat="1" applyFill="1" applyBorder="1"/>
    <xf numFmtId="10" fontId="4" fillId="2" borderId="11" xfId="5" applyNumberFormat="1" applyFont="1" applyFill="1" applyBorder="1"/>
    <xf numFmtId="167" fontId="1" fillId="2" borderId="2" xfId="0" applyNumberFormat="1" applyFont="1" applyFill="1" applyBorder="1"/>
    <xf numFmtId="0" fontId="0" fillId="2" borderId="4" xfId="0" applyFill="1" applyBorder="1"/>
    <xf numFmtId="0" fontId="11" fillId="0" borderId="0" xfId="0" applyFont="1"/>
    <xf numFmtId="167" fontId="12" fillId="4" borderId="12" xfId="4" applyNumberFormat="1" applyFont="1" applyFill="1" applyBorder="1" applyAlignment="1">
      <alignment horizontal="center" vertical="top" wrapText="1"/>
    </xf>
    <xf numFmtId="167" fontId="12" fillId="4" borderId="13" xfId="4" applyNumberFormat="1" applyFont="1" applyFill="1" applyBorder="1" applyAlignment="1">
      <alignment horizontal="center" vertical="top" wrapText="1"/>
    </xf>
    <xf numFmtId="167" fontId="12" fillId="4" borderId="14" xfId="4" applyNumberFormat="1" applyFont="1" applyFill="1" applyBorder="1" applyAlignment="1">
      <alignment horizontal="center" vertical="top" wrapText="1"/>
    </xf>
    <xf numFmtId="164" fontId="12" fillId="4" borderId="13" xfId="4" applyNumberFormat="1" applyFont="1" applyFill="1" applyBorder="1" applyAlignment="1">
      <alignment horizontal="center" vertical="top" wrapText="1"/>
    </xf>
    <xf numFmtId="10" fontId="12" fillId="4" borderId="13" xfId="5" applyNumberFormat="1" applyFont="1" applyFill="1" applyBorder="1" applyAlignment="1">
      <alignment horizontal="center" vertical="top" wrapText="1"/>
    </xf>
    <xf numFmtId="167" fontId="12" fillId="4" borderId="15" xfId="4" applyNumberFormat="1" applyFont="1" applyFill="1" applyBorder="1" applyAlignment="1">
      <alignment horizontal="center" vertical="top" wrapText="1"/>
    </xf>
    <xf numFmtId="167" fontId="12" fillId="4" borderId="4" xfId="4" applyNumberFormat="1" applyFont="1" applyFill="1" applyBorder="1" applyAlignment="1">
      <alignment horizontal="center" vertical="top" wrapText="1"/>
    </xf>
    <xf numFmtId="0" fontId="13" fillId="2" borderId="16" xfId="8" applyFont="1" applyFill="1" applyBorder="1" applyAlignment="1">
      <alignment horizontal="center"/>
    </xf>
    <xf numFmtId="0" fontId="13" fillId="0" borderId="17" xfId="8" applyFont="1" applyFill="1" applyBorder="1" applyAlignment="1">
      <alignment horizontal="center"/>
    </xf>
    <xf numFmtId="164" fontId="13" fillId="0" borderId="17" xfId="4" applyFont="1" applyFill="1" applyBorder="1" applyAlignment="1"/>
    <xf numFmtId="167" fontId="13" fillId="0" borderId="17" xfId="4" applyNumberFormat="1" applyFont="1" applyFill="1" applyBorder="1" applyAlignment="1"/>
    <xf numFmtId="167" fontId="13" fillId="0" borderId="18" xfId="4" applyNumberFormat="1" applyFont="1" applyFill="1" applyBorder="1" applyAlignment="1">
      <alignment horizontal="center"/>
    </xf>
    <xf numFmtId="167" fontId="13" fillId="0" borderId="16" xfId="4" applyNumberFormat="1" applyFont="1" applyFill="1" applyBorder="1" applyAlignment="1">
      <alignment horizontal="center"/>
    </xf>
    <xf numFmtId="164" fontId="13" fillId="0" borderId="17" xfId="4" applyNumberFormat="1" applyFont="1" applyFill="1" applyBorder="1" applyAlignment="1">
      <alignment horizontal="center"/>
    </xf>
    <xf numFmtId="167" fontId="13" fillId="0" borderId="17" xfId="4" applyNumberFormat="1" applyFont="1" applyFill="1" applyBorder="1" applyAlignment="1">
      <alignment horizontal="center"/>
    </xf>
    <xf numFmtId="10" fontId="13" fillId="0" borderId="17" xfId="5" applyNumberFormat="1" applyFont="1" applyFill="1" applyBorder="1" applyAlignment="1">
      <alignment horizontal="center"/>
    </xf>
    <xf numFmtId="167" fontId="14" fillId="0" borderId="19" xfId="4" applyNumberFormat="1" applyFont="1" applyFill="1" applyBorder="1" applyAlignment="1">
      <alignment horizontal="center"/>
    </xf>
    <xf numFmtId="167" fontId="13" fillId="0" borderId="20" xfId="4" applyNumberFormat="1" applyFont="1" applyFill="1" applyBorder="1" applyAlignment="1"/>
    <xf numFmtId="0" fontId="13" fillId="2" borderId="21" xfId="8" applyFont="1" applyFill="1" applyBorder="1" applyAlignment="1">
      <alignment horizontal="center"/>
    </xf>
    <xf numFmtId="0" fontId="13" fillId="0" borderId="5" xfId="8" applyFont="1" applyFill="1" applyBorder="1" applyAlignment="1">
      <alignment horizontal="center"/>
    </xf>
    <xf numFmtId="164" fontId="13" fillId="0" borderId="5" xfId="4" applyFont="1" applyFill="1" applyBorder="1" applyAlignment="1"/>
    <xf numFmtId="167" fontId="13" fillId="0" borderId="5" xfId="4" applyNumberFormat="1" applyFont="1" applyFill="1" applyBorder="1" applyAlignment="1"/>
    <xf numFmtId="167" fontId="13" fillId="0" borderId="22" xfId="4" applyNumberFormat="1" applyFont="1" applyFill="1" applyBorder="1" applyAlignment="1">
      <alignment horizontal="center"/>
    </xf>
    <xf numFmtId="167" fontId="13" fillId="0" borderId="21" xfId="4" applyNumberFormat="1" applyFont="1" applyFill="1" applyBorder="1" applyAlignment="1">
      <alignment horizontal="center"/>
    </xf>
    <xf numFmtId="164" fontId="13" fillId="0" borderId="5" xfId="4" applyNumberFormat="1" applyFont="1" applyFill="1" applyBorder="1" applyAlignment="1">
      <alignment horizontal="center"/>
    </xf>
    <xf numFmtId="167" fontId="13" fillId="0" borderId="5" xfId="4" applyNumberFormat="1" applyFont="1" applyFill="1" applyBorder="1" applyAlignment="1">
      <alignment horizontal="center"/>
    </xf>
    <xf numFmtId="10" fontId="13" fillId="0" borderId="5" xfId="5" applyNumberFormat="1" applyFont="1" applyFill="1" applyBorder="1" applyAlignment="1">
      <alignment horizontal="center"/>
    </xf>
    <xf numFmtId="167" fontId="15" fillId="0" borderId="12" xfId="4" applyNumberFormat="1" applyFont="1" applyBorder="1" applyAlignment="1">
      <alignment horizontal="center"/>
    </xf>
    <xf numFmtId="167" fontId="15" fillId="0" borderId="13" xfId="4" applyNumberFormat="1" applyFont="1" applyBorder="1" applyAlignment="1">
      <alignment horizontal="center"/>
    </xf>
    <xf numFmtId="167" fontId="15" fillId="0" borderId="13" xfId="4" applyNumberFormat="1" applyFont="1" applyBorder="1"/>
    <xf numFmtId="167" fontId="15" fillId="0" borderId="14" xfId="4" applyNumberFormat="1" applyFont="1" applyBorder="1"/>
    <xf numFmtId="167" fontId="15" fillId="0" borderId="12" xfId="4" applyNumberFormat="1" applyFont="1" applyBorder="1"/>
    <xf numFmtId="167" fontId="15" fillId="0" borderId="15" xfId="4" applyNumberFormat="1" applyFont="1" applyBorder="1"/>
    <xf numFmtId="167" fontId="15" fillId="0" borderId="4" xfId="4" applyNumberFormat="1" applyFont="1" applyBorder="1"/>
    <xf numFmtId="167" fontId="0" fillId="0" borderId="0" xfId="4" applyNumberFormat="1" applyFont="1"/>
    <xf numFmtId="0" fontId="0" fillId="0" borderId="5" xfId="0" applyBorder="1"/>
    <xf numFmtId="14" fontId="0" fillId="0" borderId="5" xfId="0" applyNumberFormat="1" applyBorder="1"/>
    <xf numFmtId="164" fontId="0" fillId="0" borderId="5" xfId="4" applyFont="1" applyBorder="1"/>
    <xf numFmtId="0" fontId="10" fillId="0" borderId="0" xfId="0" applyFont="1" applyAlignment="1">
      <alignment horizontal="left"/>
    </xf>
    <xf numFmtId="0" fontId="0" fillId="0" borderId="0" xfId="0" applyAlignment="1">
      <alignment horizontal="left"/>
    </xf>
    <xf numFmtId="167" fontId="4" fillId="0" borderId="0" xfId="4" applyNumberFormat="1" applyFont="1"/>
    <xf numFmtId="0" fontId="13" fillId="2" borderId="12" xfId="8" applyFont="1" applyFill="1" applyBorder="1" applyAlignment="1">
      <alignment horizontal="center"/>
    </xf>
    <xf numFmtId="164" fontId="13" fillId="0" borderId="14" xfId="4" applyFont="1" applyFill="1" applyBorder="1" applyAlignment="1"/>
    <xf numFmtId="164" fontId="13" fillId="0" borderId="14" xfId="4" applyFont="1" applyFill="1" applyBorder="1" applyAlignment="1">
      <alignment horizontal="center"/>
    </xf>
    <xf numFmtId="167" fontId="13" fillId="0" borderId="12" xfId="4" applyNumberFormat="1" applyFont="1" applyFill="1" applyBorder="1" applyAlignment="1"/>
    <xf numFmtId="167" fontId="13" fillId="0" borderId="13" xfId="4" applyNumberFormat="1" applyFont="1" applyFill="1" applyBorder="1" applyAlignment="1"/>
    <xf numFmtId="167" fontId="13" fillId="0" borderId="15" xfId="4" applyNumberFormat="1" applyFont="1" applyFill="1" applyBorder="1" applyAlignment="1"/>
    <xf numFmtId="165" fontId="11" fillId="0" borderId="0" xfId="0" applyNumberFormat="1" applyFont="1" applyAlignment="1">
      <alignment horizontal="center" vertical="top" wrapText="1"/>
    </xf>
    <xf numFmtId="0" fontId="6" fillId="6" borderId="5" xfId="7" applyFont="1" applyFill="1" applyBorder="1" applyAlignment="1">
      <alignment horizontal="center"/>
    </xf>
    <xf numFmtId="167" fontId="0" fillId="7" borderId="5" xfId="0" applyNumberFormat="1" applyFill="1" applyBorder="1"/>
    <xf numFmtId="167" fontId="1" fillId="7" borderId="5" xfId="0" applyNumberFormat="1" applyFont="1" applyFill="1" applyBorder="1"/>
    <xf numFmtId="167" fontId="12" fillId="6" borderId="4" xfId="4" applyNumberFormat="1" applyFont="1" applyFill="1" applyBorder="1" applyAlignment="1">
      <alignment horizontal="center" vertical="top" wrapText="1"/>
    </xf>
    <xf numFmtId="167" fontId="13" fillId="7" borderId="20" xfId="4" applyNumberFormat="1" applyFont="1" applyFill="1" applyBorder="1" applyAlignment="1"/>
    <xf numFmtId="167" fontId="15" fillId="7" borderId="4" xfId="4" applyNumberFormat="1" applyFont="1" applyFill="1" applyBorder="1"/>
    <xf numFmtId="167" fontId="12" fillId="6" borderId="15" xfId="4" applyNumberFormat="1" applyFont="1" applyFill="1" applyBorder="1" applyAlignment="1">
      <alignment horizontal="center" vertical="top" wrapText="1"/>
    </xf>
    <xf numFmtId="167" fontId="14" fillId="7" borderId="15" xfId="4" applyNumberFormat="1" applyFont="1" applyFill="1" applyBorder="1" applyAlignment="1"/>
    <xf numFmtId="0" fontId="2" fillId="0" borderId="4" xfId="0" applyFont="1" applyFill="1" applyBorder="1" applyAlignment="1">
      <alignment horizontal="left" vertical="center"/>
    </xf>
    <xf numFmtId="0" fontId="0" fillId="0" borderId="4" xfId="0" applyFill="1" applyBorder="1" applyAlignment="1">
      <alignment horizontal="left" vertical="center"/>
    </xf>
    <xf numFmtId="43" fontId="0" fillId="0" borderId="0" xfId="0" applyNumberFormat="1"/>
    <xf numFmtId="0" fontId="6" fillId="8" borderId="7" xfId="9" applyFont="1" applyFill="1" applyBorder="1" applyAlignment="1">
      <alignment horizontal="center"/>
    </xf>
    <xf numFmtId="0" fontId="0" fillId="5" borderId="0" xfId="0" applyFill="1"/>
    <xf numFmtId="0" fontId="6" fillId="8" borderId="5" xfId="7" applyFont="1" applyFill="1" applyBorder="1" applyAlignment="1">
      <alignment horizontal="center"/>
    </xf>
    <xf numFmtId="0" fontId="6" fillId="5" borderId="6" xfId="9" applyFont="1" applyFill="1" applyBorder="1" applyAlignment="1"/>
    <xf numFmtId="0" fontId="6" fillId="5" borderId="6" xfId="9" applyFont="1" applyFill="1" applyBorder="1" applyAlignment="1">
      <alignment horizontal="right"/>
    </xf>
    <xf numFmtId="167" fontId="6" fillId="5" borderId="6" xfId="4" applyNumberFormat="1" applyFont="1" applyFill="1" applyBorder="1" applyAlignment="1"/>
    <xf numFmtId="167" fontId="0" fillId="5" borderId="5" xfId="0" applyNumberFormat="1" applyFill="1" applyBorder="1"/>
    <xf numFmtId="0" fontId="6" fillId="4" borderId="23" xfId="11" applyFont="1" applyFill="1" applyBorder="1" applyAlignment="1">
      <alignment horizontal="center"/>
    </xf>
    <xf numFmtId="0" fontId="6" fillId="4" borderId="24" xfId="11" applyFont="1" applyFill="1" applyBorder="1" applyAlignment="1">
      <alignment horizontal="center"/>
    </xf>
    <xf numFmtId="0" fontId="6" fillId="4" borderId="25" xfId="11" applyFont="1" applyFill="1" applyBorder="1" applyAlignment="1">
      <alignment horizontal="center"/>
    </xf>
    <xf numFmtId="0" fontId="6" fillId="0" borderId="26" xfId="11" applyFont="1" applyFill="1" applyBorder="1" applyAlignment="1">
      <alignment wrapText="1"/>
    </xf>
    <xf numFmtId="0" fontId="6" fillId="0" borderId="27" xfId="11" applyFont="1" applyFill="1" applyBorder="1" applyAlignment="1">
      <alignment horizontal="right" wrapText="1"/>
    </xf>
    <xf numFmtId="0" fontId="6" fillId="0" borderId="27" xfId="11" applyFont="1" applyFill="1" applyBorder="1" applyAlignment="1">
      <alignment wrapText="1"/>
    </xf>
    <xf numFmtId="4" fontId="6" fillId="0" borderId="28" xfId="11" applyNumberFormat="1" applyFont="1" applyFill="1" applyBorder="1" applyAlignment="1">
      <alignment horizontal="right" wrapText="1"/>
    </xf>
    <xf numFmtId="0" fontId="6" fillId="0" borderId="6" xfId="12" applyFont="1" applyFill="1" applyBorder="1" applyAlignment="1"/>
    <xf numFmtId="0" fontId="5" fillId="0" borderId="0" xfId="12" applyAlignment="1"/>
    <xf numFmtId="0" fontId="6" fillId="0" borderId="6" xfId="12" applyFont="1" applyFill="1" applyBorder="1" applyAlignment="1">
      <alignment horizontal="right"/>
    </xf>
    <xf numFmtId="41" fontId="6" fillId="0" borderId="6" xfId="10" applyFont="1" applyFill="1" applyBorder="1" applyAlignment="1">
      <alignment horizontal="right"/>
    </xf>
    <xf numFmtId="0" fontId="6" fillId="0" borderId="0" xfId="12" applyFont="1" applyFill="1" applyBorder="1" applyAlignment="1"/>
    <xf numFmtId="0" fontId="6" fillId="0" borderId="0" xfId="12" applyFont="1" applyFill="1" applyBorder="1" applyAlignment="1">
      <alignment horizontal="right"/>
    </xf>
    <xf numFmtId="41" fontId="6" fillId="0" borderId="0" xfId="10" applyFont="1" applyFill="1" applyBorder="1" applyAlignment="1">
      <alignment horizontal="right"/>
    </xf>
    <xf numFmtId="41" fontId="6" fillId="0" borderId="0" xfId="10" applyFont="1" applyFill="1" applyBorder="1" applyAlignment="1"/>
    <xf numFmtId="0" fontId="6" fillId="8" borderId="7" xfId="6" applyFont="1" applyFill="1" applyBorder="1" applyAlignment="1">
      <alignment horizontal="center"/>
    </xf>
    <xf numFmtId="166" fontId="6" fillId="8" borderId="7" xfId="1" applyNumberFormat="1" applyFont="1" applyFill="1" applyBorder="1" applyAlignment="1">
      <alignment horizontal="center"/>
    </xf>
    <xf numFmtId="0" fontId="6" fillId="8" borderId="7" xfId="7" applyFont="1" applyFill="1" applyBorder="1" applyAlignment="1">
      <alignment horizontal="center"/>
    </xf>
    <xf numFmtId="0" fontId="6" fillId="5" borderId="6" xfId="6" applyFont="1" applyFill="1" applyBorder="1" applyAlignment="1"/>
    <xf numFmtId="0" fontId="5" fillId="5" borderId="0" xfId="6" applyFill="1" applyAlignment="1"/>
    <xf numFmtId="0" fontId="6" fillId="5" borderId="6" xfId="6" applyFont="1" applyFill="1" applyBorder="1" applyAlignment="1">
      <alignment horizontal="right"/>
    </xf>
    <xf numFmtId="166" fontId="6" fillId="5" borderId="6" xfId="1" applyNumberFormat="1" applyFont="1" applyFill="1" applyBorder="1" applyAlignment="1">
      <alignment horizontal="right"/>
    </xf>
    <xf numFmtId="166" fontId="6" fillId="5" borderId="0" xfId="1" applyNumberFormat="1" applyFont="1" applyFill="1" applyBorder="1" applyAlignment="1"/>
    <xf numFmtId="166" fontId="1" fillId="5" borderId="0" xfId="0" applyNumberFormat="1" applyFont="1" applyFill="1"/>
    <xf numFmtId="167" fontId="1" fillId="5" borderId="5" xfId="0" applyNumberFormat="1" applyFont="1" applyFill="1" applyBorder="1"/>
    <xf numFmtId="41" fontId="0" fillId="0" borderId="0" xfId="10" applyFont="1"/>
    <xf numFmtId="167" fontId="0" fillId="7" borderId="17" xfId="0" applyNumberFormat="1" applyFill="1" applyBorder="1"/>
    <xf numFmtId="0" fontId="6" fillId="6" borderId="4" xfId="7" applyFont="1" applyFill="1" applyBorder="1" applyAlignment="1">
      <alignment horizontal="center"/>
    </xf>
    <xf numFmtId="0" fontId="6" fillId="4" borderId="29" xfId="12" applyFont="1" applyFill="1" applyBorder="1" applyAlignment="1">
      <alignment horizontal="center"/>
    </xf>
    <xf numFmtId="0" fontId="6" fillId="0" borderId="30" xfId="12" applyFont="1" applyFill="1" applyBorder="1" applyAlignment="1"/>
    <xf numFmtId="0" fontId="6" fillId="0" borderId="31" xfId="12" applyFont="1" applyFill="1" applyBorder="1" applyAlignment="1"/>
    <xf numFmtId="0" fontId="5" fillId="0" borderId="11" xfId="12" applyBorder="1" applyAlignment="1"/>
    <xf numFmtId="0" fontId="6" fillId="0" borderId="31" xfId="12" applyFont="1" applyFill="1" applyBorder="1" applyAlignment="1">
      <alignment horizontal="right"/>
    </xf>
    <xf numFmtId="41" fontId="6" fillId="0" borderId="31" xfId="10" applyFont="1" applyFill="1" applyBorder="1" applyAlignment="1">
      <alignment horizontal="right"/>
    </xf>
    <xf numFmtId="41" fontId="6" fillId="0" borderId="32" xfId="10" applyFont="1" applyFill="1" applyBorder="1" applyAlignment="1"/>
    <xf numFmtId="0" fontId="6" fillId="0" borderId="33" xfId="12" applyFont="1" applyFill="1" applyBorder="1" applyAlignment="1"/>
    <xf numFmtId="0" fontId="5" fillId="0" borderId="0" xfId="12" applyBorder="1" applyAlignment="1"/>
    <xf numFmtId="41" fontId="6" fillId="0" borderId="34" xfId="10" applyFont="1" applyFill="1" applyBorder="1" applyAlignment="1"/>
    <xf numFmtId="0" fontId="6" fillId="0" borderId="35" xfId="12" applyFont="1" applyFill="1" applyBorder="1" applyAlignment="1"/>
    <xf numFmtId="0" fontId="6" fillId="0" borderId="36" xfId="12" applyFont="1" applyFill="1" applyBorder="1" applyAlignment="1"/>
    <xf numFmtId="0" fontId="5" fillId="0" borderId="36" xfId="12" applyBorder="1" applyAlignment="1"/>
    <xf numFmtId="0" fontId="6" fillId="0" borderId="36" xfId="12" applyFont="1" applyFill="1" applyBorder="1" applyAlignment="1">
      <alignment horizontal="right"/>
    </xf>
    <xf numFmtId="41" fontId="6" fillId="0" borderId="36" xfId="10" applyFont="1" applyFill="1" applyBorder="1" applyAlignment="1">
      <alignment horizontal="right"/>
    </xf>
    <xf numFmtId="41" fontId="16" fillId="0" borderId="37" xfId="10" applyFont="1" applyFill="1" applyBorder="1" applyAlignment="1">
      <alignment horizontal="right"/>
    </xf>
    <xf numFmtId="0" fontId="2" fillId="0" borderId="2" xfId="0" applyFont="1" applyFill="1" applyBorder="1" applyAlignment="1">
      <alignment horizontal="left" vertical="center" wrapText="1"/>
    </xf>
    <xf numFmtId="0" fontId="0" fillId="2" borderId="8" xfId="0" applyFill="1" applyBorder="1" applyAlignment="1"/>
    <xf numFmtId="0" fontId="0" fillId="0" borderId="9" xfId="0" applyBorder="1" applyAlignment="1"/>
    <xf numFmtId="0" fontId="0" fillId="0" borderId="1" xfId="0" applyBorder="1" applyAlignment="1"/>
    <xf numFmtId="0" fontId="0" fillId="7" borderId="8" xfId="0" applyFill="1" applyBorder="1" applyAlignment="1"/>
    <xf numFmtId="0" fontId="0" fillId="7" borderId="9" xfId="0" applyFill="1" applyBorder="1" applyAlignment="1"/>
    <xf numFmtId="0" fontId="0" fillId="7" borderId="1" xfId="0" applyFill="1" applyBorder="1" applyAlignment="1"/>
  </cellXfs>
  <cellStyles count="13">
    <cellStyle name="Millares" xfId="4" builtinId="3"/>
    <cellStyle name="Millares [0]" xfId="10" builtinId="6"/>
    <cellStyle name="Millares 2" xfId="1"/>
    <cellStyle name="Normal" xfId="0" builtinId="0"/>
    <cellStyle name="Normal_dbo_VI_TramoSub_D_Terreno_IPV3" xfId="9"/>
    <cellStyle name="Normal_dbo_VI_TramoTransp_D_Serv_IPV3" xfId="7"/>
    <cellStyle name="Normal_Hoja11" xfId="8"/>
    <cellStyle name="Normal_Hoja2" xfId="3"/>
    <cellStyle name="Normal_Hoja6" xfId="6"/>
    <cellStyle name="Normal_Polpaico" xfId="2"/>
    <cellStyle name="Normal_Servidumbres" xfId="12"/>
    <cellStyle name="Normal_Terrenos" xfId="11"/>
    <cellStyle name="Porcentaje"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342900</xdr:colOff>
      <xdr:row>5</xdr:row>
      <xdr:rowOff>114300</xdr:rowOff>
    </xdr:from>
    <xdr:to>
      <xdr:col>8</xdr:col>
      <xdr:colOff>770590</xdr:colOff>
      <xdr:row>26</xdr:row>
      <xdr:rowOff>9038</xdr:rowOff>
    </xdr:to>
    <xdr:pic>
      <xdr:nvPicPr>
        <xdr:cNvPr id="2" name="Imagen 1"/>
        <xdr:cNvPicPr>
          <a:picLocks noChangeAspect="1"/>
        </xdr:cNvPicPr>
      </xdr:nvPicPr>
      <xdr:blipFill>
        <a:blip xmlns:r="http://schemas.openxmlformats.org/officeDocument/2006/relationships" r:embed="rId1"/>
        <a:stretch>
          <a:fillRect/>
        </a:stretch>
      </xdr:blipFill>
      <xdr:spPr>
        <a:xfrm>
          <a:off x="342900" y="1114425"/>
          <a:ext cx="7476190" cy="3895238"/>
        </a:xfrm>
        <a:prstGeom prst="rect">
          <a:avLst/>
        </a:prstGeom>
      </xdr:spPr>
    </xdr:pic>
    <xdr:clientData/>
  </xdr:twoCellAnchor>
  <xdr:twoCellAnchor>
    <xdr:from>
      <xdr:col>4</xdr:col>
      <xdr:colOff>257175</xdr:colOff>
      <xdr:row>9</xdr:row>
      <xdr:rowOff>95250</xdr:rowOff>
    </xdr:from>
    <xdr:to>
      <xdr:col>5</xdr:col>
      <xdr:colOff>295275</xdr:colOff>
      <xdr:row>16</xdr:row>
      <xdr:rowOff>123825</xdr:rowOff>
    </xdr:to>
    <xdr:sp macro="" textlink="">
      <xdr:nvSpPr>
        <xdr:cNvPr id="3" name="Elipse 2"/>
        <xdr:cNvSpPr/>
      </xdr:nvSpPr>
      <xdr:spPr>
        <a:xfrm>
          <a:off x="4257675" y="1857375"/>
          <a:ext cx="800100" cy="1362075"/>
        </a:xfrm>
        <a:prstGeom prst="ellipse">
          <a:avLst/>
        </a:prstGeom>
        <a:no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es-ES" sz="1100"/>
        </a:p>
      </xdr:txBody>
    </xdr:sp>
    <xdr:clientData/>
  </xdr:twoCellAnchor>
  <xdr:oneCellAnchor>
    <xdr:from>
      <xdr:col>4</xdr:col>
      <xdr:colOff>752475</xdr:colOff>
      <xdr:row>24</xdr:row>
      <xdr:rowOff>114300</xdr:rowOff>
    </xdr:from>
    <xdr:ext cx="1203984" cy="264560"/>
    <xdr:sp macro="" textlink="">
      <xdr:nvSpPr>
        <xdr:cNvPr id="4" name="CuadroTexto 3"/>
        <xdr:cNvSpPr txBox="1"/>
      </xdr:nvSpPr>
      <xdr:spPr>
        <a:xfrm>
          <a:off x="4752975" y="4733925"/>
          <a:ext cx="120398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s-ES" sz="1100">
              <a:solidFill>
                <a:srgbClr val="FFFF00"/>
              </a:solidFill>
            </a:rPr>
            <a:t>Hacia Cerro Navia</a:t>
          </a:r>
        </a:p>
      </xdr:txBody>
    </xdr:sp>
    <xdr:clientData/>
  </xdr:oneCellAnchor>
  <xdr:oneCellAnchor>
    <xdr:from>
      <xdr:col>7</xdr:col>
      <xdr:colOff>352425</xdr:colOff>
      <xdr:row>10</xdr:row>
      <xdr:rowOff>133350</xdr:rowOff>
    </xdr:from>
    <xdr:ext cx="1162498" cy="264560"/>
    <xdr:sp macro="" textlink="">
      <xdr:nvSpPr>
        <xdr:cNvPr id="5" name="CuadroTexto 4"/>
        <xdr:cNvSpPr txBox="1"/>
      </xdr:nvSpPr>
      <xdr:spPr>
        <a:xfrm>
          <a:off x="6638925" y="2085975"/>
          <a:ext cx="1162498"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s-ES" sz="1100">
              <a:solidFill>
                <a:srgbClr val="FFFF00"/>
              </a:solidFill>
            </a:rPr>
            <a:t>Hacia Alto Jahuel</a:t>
          </a:r>
        </a:p>
      </xdr:txBody>
    </xdr:sp>
    <xdr:clientData/>
  </xdr:oneCellAnchor>
  <xdr:oneCellAnchor>
    <xdr:from>
      <xdr:col>3</xdr:col>
      <xdr:colOff>1038224</xdr:colOff>
      <xdr:row>11</xdr:row>
      <xdr:rowOff>171451</xdr:rowOff>
    </xdr:from>
    <xdr:ext cx="1247775" cy="209550"/>
    <xdr:sp macro="" textlink="">
      <xdr:nvSpPr>
        <xdr:cNvPr id="6" name="CuadroTexto 5"/>
        <xdr:cNvSpPr txBox="1"/>
      </xdr:nvSpPr>
      <xdr:spPr>
        <a:xfrm>
          <a:off x="3324224" y="2314576"/>
          <a:ext cx="1247775" cy="209550"/>
        </a:xfrm>
        <a:prstGeom prst="rect">
          <a:avLst/>
        </a:prstGeom>
        <a:solidFill>
          <a:schemeClr val="accent1">
            <a:lumMod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s-ES" sz="1100">
              <a:solidFill>
                <a:srgbClr val="FFFF00"/>
              </a:solidFill>
            </a:rPr>
            <a:t>Id Tramo 805615 -&gt;</a:t>
          </a:r>
        </a:p>
      </xdr:txBody>
    </xdr:sp>
    <xdr:clientData/>
  </xdr:oneCellAnchor>
  <xdr:oneCellAnchor>
    <xdr:from>
      <xdr:col>3</xdr:col>
      <xdr:colOff>1219200</xdr:colOff>
      <xdr:row>14</xdr:row>
      <xdr:rowOff>38101</xdr:rowOff>
    </xdr:from>
    <xdr:ext cx="1235748" cy="209550"/>
    <xdr:sp macro="" textlink="">
      <xdr:nvSpPr>
        <xdr:cNvPr id="7" name="CuadroTexto 6"/>
        <xdr:cNvSpPr txBox="1"/>
      </xdr:nvSpPr>
      <xdr:spPr>
        <a:xfrm>
          <a:off x="3505200" y="2752726"/>
          <a:ext cx="1235748" cy="209550"/>
        </a:xfrm>
        <a:prstGeom prst="rect">
          <a:avLst/>
        </a:prstGeom>
        <a:solidFill>
          <a:schemeClr val="accent1">
            <a:lumMod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marL="0" indent="0"/>
          <a:r>
            <a:rPr lang="es-ES" sz="1100">
              <a:solidFill>
                <a:srgbClr val="FFFF00"/>
              </a:solidFill>
              <a:latin typeface="+mn-lt"/>
              <a:ea typeface="+mn-ea"/>
              <a:cs typeface="+mn-cs"/>
            </a:rPr>
            <a:t>Id Tramo 805616 -&gt;</a:t>
          </a:r>
        </a:p>
      </xdr:txBody>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4"/>
  <sheetViews>
    <sheetView tabSelected="1" topLeftCell="E12" zoomScale="85" zoomScaleNormal="85" workbookViewId="0">
      <selection activeCell="B12" sqref="B12:B13"/>
    </sheetView>
  </sheetViews>
  <sheetFormatPr baseColWidth="10" defaultColWidth="11" defaultRowHeight="15" x14ac:dyDescent="0.25"/>
  <cols>
    <col min="1" max="1" width="3" style="4" customWidth="1"/>
    <col min="2" max="2" width="4.140625" style="1" customWidth="1"/>
    <col min="3" max="3" width="10.5703125" style="1" customWidth="1"/>
    <col min="4" max="5" width="26.85546875" style="1" customWidth="1"/>
    <col min="6" max="6" width="8.7109375" style="1" customWidth="1"/>
    <col min="7" max="7" width="61" style="1" customWidth="1"/>
    <col min="8" max="8" width="74.7109375" style="1" customWidth="1"/>
    <col min="9" max="11" width="11" style="1"/>
    <col min="12" max="12" width="11" style="1" customWidth="1"/>
    <col min="13" max="16384" width="11" style="1"/>
  </cols>
  <sheetData>
    <row r="1" spans="1:8" ht="15.75" thickBot="1" x14ac:dyDescent="0.3"/>
    <row r="2" spans="1:8" s="2" customFormat="1" ht="45" customHeight="1" thickBot="1" x14ac:dyDescent="0.3">
      <c r="A2" s="5"/>
      <c r="B2" s="6" t="s">
        <v>0</v>
      </c>
      <c r="C2" s="10" t="s">
        <v>3</v>
      </c>
      <c r="D2" s="10" t="s">
        <v>30</v>
      </c>
      <c r="E2" s="10" t="s">
        <v>31</v>
      </c>
      <c r="F2" s="10" t="s">
        <v>181</v>
      </c>
      <c r="G2" s="3" t="s">
        <v>2</v>
      </c>
      <c r="H2" s="7" t="s">
        <v>1</v>
      </c>
    </row>
    <row r="3" spans="1:8" ht="330.75" thickBot="1" x14ac:dyDescent="0.3">
      <c r="B3" s="102">
        <v>1</v>
      </c>
      <c r="C3" s="102" t="s">
        <v>290</v>
      </c>
      <c r="D3" s="12" t="s">
        <v>36</v>
      </c>
      <c r="E3" s="12" t="s">
        <v>180</v>
      </c>
      <c r="F3" s="156" t="s">
        <v>32</v>
      </c>
      <c r="G3" s="156" t="s">
        <v>71</v>
      </c>
      <c r="H3" s="156" t="s">
        <v>183</v>
      </c>
    </row>
    <row r="4" spans="1:8" ht="135" customHeight="1" thickBot="1" x14ac:dyDescent="0.3">
      <c r="B4" s="102">
        <v>2</v>
      </c>
      <c r="C4" s="102" t="s">
        <v>290</v>
      </c>
      <c r="D4" s="11" t="s">
        <v>75</v>
      </c>
      <c r="E4" s="12" t="s">
        <v>78</v>
      </c>
      <c r="F4" s="13"/>
      <c r="G4" s="13" t="s">
        <v>176</v>
      </c>
      <c r="H4" s="13" t="s">
        <v>177</v>
      </c>
    </row>
    <row r="5" spans="1:8" ht="135" customHeight="1" thickBot="1" x14ac:dyDescent="0.3">
      <c r="B5" s="102">
        <v>3</v>
      </c>
      <c r="C5" s="102" t="s">
        <v>290</v>
      </c>
      <c r="D5" s="11" t="s">
        <v>75</v>
      </c>
      <c r="E5" s="12" t="s">
        <v>76</v>
      </c>
      <c r="F5" s="13" t="s">
        <v>35</v>
      </c>
      <c r="G5" s="13" t="s">
        <v>72</v>
      </c>
      <c r="H5" s="13" t="s">
        <v>178</v>
      </c>
    </row>
    <row r="6" spans="1:8" ht="135" customHeight="1" thickBot="1" x14ac:dyDescent="0.3">
      <c r="B6" s="102">
        <v>4</v>
      </c>
      <c r="C6" s="102" t="s">
        <v>290</v>
      </c>
      <c r="D6" s="11" t="s">
        <v>75</v>
      </c>
      <c r="E6" s="12" t="s">
        <v>77</v>
      </c>
      <c r="F6" s="13" t="s">
        <v>34</v>
      </c>
      <c r="G6" s="13" t="s">
        <v>29</v>
      </c>
      <c r="H6" s="13" t="s">
        <v>73</v>
      </c>
    </row>
    <row r="7" spans="1:8" ht="135" customHeight="1" thickBot="1" x14ac:dyDescent="0.3">
      <c r="B7" s="102">
        <v>5</v>
      </c>
      <c r="C7" s="102" t="s">
        <v>290</v>
      </c>
      <c r="D7" s="103" t="s">
        <v>75</v>
      </c>
      <c r="E7" s="12" t="s">
        <v>79</v>
      </c>
      <c r="F7" s="12" t="s">
        <v>33</v>
      </c>
      <c r="G7" s="12" t="s">
        <v>172</v>
      </c>
      <c r="H7" s="12" t="s">
        <v>74</v>
      </c>
    </row>
    <row r="8" spans="1:8" ht="135" customHeight="1" thickBot="1" x14ac:dyDescent="0.3">
      <c r="B8" s="102">
        <v>6</v>
      </c>
      <c r="C8" s="102" t="s">
        <v>290</v>
      </c>
      <c r="D8" s="103" t="s">
        <v>75</v>
      </c>
      <c r="E8" s="12" t="s">
        <v>184</v>
      </c>
      <c r="F8" s="12" t="s">
        <v>37</v>
      </c>
      <c r="G8" s="12" t="s">
        <v>38</v>
      </c>
      <c r="H8" s="12" t="s">
        <v>182</v>
      </c>
    </row>
    <row r="9" spans="1:8" ht="135.75" thickBot="1" x14ac:dyDescent="0.3">
      <c r="B9" s="102">
        <v>7</v>
      </c>
      <c r="C9" s="102" t="s">
        <v>290</v>
      </c>
      <c r="D9" s="103" t="s">
        <v>173</v>
      </c>
      <c r="E9" s="12" t="s">
        <v>174</v>
      </c>
      <c r="F9" s="12"/>
      <c r="G9" s="12" t="s">
        <v>175</v>
      </c>
      <c r="H9" s="12" t="s">
        <v>179</v>
      </c>
    </row>
    <row r="10" spans="1:8" ht="103.5" customHeight="1" thickBot="1" x14ac:dyDescent="0.3">
      <c r="B10" s="102">
        <v>8</v>
      </c>
      <c r="C10" s="102" t="s">
        <v>290</v>
      </c>
      <c r="D10" s="103" t="s">
        <v>75</v>
      </c>
      <c r="E10" s="12" t="s">
        <v>184</v>
      </c>
      <c r="F10" s="12" t="s">
        <v>37</v>
      </c>
      <c r="G10" s="12" t="s">
        <v>286</v>
      </c>
      <c r="H10" s="12" t="s">
        <v>288</v>
      </c>
    </row>
    <row r="11" spans="1:8" ht="103.5" customHeight="1" thickBot="1" x14ac:dyDescent="0.3">
      <c r="B11" s="102">
        <v>9</v>
      </c>
      <c r="C11" s="102" t="s">
        <v>290</v>
      </c>
      <c r="D11" s="103" t="s">
        <v>75</v>
      </c>
      <c r="E11" s="12" t="s">
        <v>284</v>
      </c>
      <c r="F11" s="12" t="s">
        <v>285</v>
      </c>
      <c r="G11" s="12" t="s">
        <v>287</v>
      </c>
      <c r="H11" s="12" t="s">
        <v>289</v>
      </c>
    </row>
    <row r="12" spans="1:8" ht="150.75" thickBot="1" x14ac:dyDescent="0.3">
      <c r="B12" s="102">
        <v>10</v>
      </c>
      <c r="C12" s="102" t="s">
        <v>290</v>
      </c>
      <c r="D12" s="103" t="s">
        <v>291</v>
      </c>
      <c r="E12" s="12" t="s">
        <v>292</v>
      </c>
      <c r="F12" s="12"/>
      <c r="G12" s="12" t="s">
        <v>296</v>
      </c>
      <c r="H12" s="12" t="s">
        <v>293</v>
      </c>
    </row>
    <row r="13" spans="1:8" ht="150.75" thickBot="1" x14ac:dyDescent="0.3">
      <c r="B13" s="102">
        <v>11</v>
      </c>
      <c r="C13" s="102" t="s">
        <v>290</v>
      </c>
      <c r="D13" s="103" t="s">
        <v>294</v>
      </c>
      <c r="E13" s="12" t="s">
        <v>295</v>
      </c>
      <c r="F13" s="12"/>
      <c r="G13" s="12" t="s">
        <v>296</v>
      </c>
      <c r="H13" s="12" t="s">
        <v>293</v>
      </c>
    </row>
    <row r="34" spans="7:7" x14ac:dyDescent="0.25">
      <c r="G34" s="8"/>
    </row>
  </sheetData>
  <pageMargins left="0.7" right="0.7" top="0.75" bottom="0.75" header="0.3" footer="0.3"/>
  <pageSetup scale="56" fitToHeight="0" orientation="landscape"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topLeftCell="A4" workbookViewId="0">
      <selection activeCell="I5" sqref="I5"/>
    </sheetView>
  </sheetViews>
  <sheetFormatPr baseColWidth="10" defaultRowHeight="15" x14ac:dyDescent="0.25"/>
  <cols>
    <col min="9" max="9" width="16.140625" customWidth="1"/>
    <col min="10" max="10" width="17.85546875" customWidth="1"/>
    <col min="15" max="15" width="13.140625" bestFit="1" customWidth="1"/>
  </cols>
  <sheetData>
    <row r="1" spans="1:26" ht="15.75" thickBot="1" x14ac:dyDescent="0.3"/>
    <row r="2" spans="1:26" s="9" customFormat="1" x14ac:dyDescent="0.25">
      <c r="A2" s="112" t="s">
        <v>26</v>
      </c>
      <c r="B2" s="113" t="s">
        <v>65</v>
      </c>
      <c r="C2" s="113" t="s">
        <v>64</v>
      </c>
      <c r="D2" s="113" t="s">
        <v>24</v>
      </c>
      <c r="E2" s="113" t="s">
        <v>113</v>
      </c>
      <c r="F2" s="113" t="s">
        <v>112</v>
      </c>
      <c r="G2" s="113" t="s">
        <v>60</v>
      </c>
      <c r="H2" s="113" t="s">
        <v>58</v>
      </c>
      <c r="I2" s="113" t="s">
        <v>188</v>
      </c>
      <c r="J2" s="113" t="s">
        <v>189</v>
      </c>
      <c r="K2" s="113" t="s">
        <v>57</v>
      </c>
      <c r="L2" s="113" t="s">
        <v>276</v>
      </c>
      <c r="M2" s="113" t="s">
        <v>190</v>
      </c>
      <c r="N2" s="113" t="s">
        <v>277</v>
      </c>
      <c r="O2" s="114" t="s">
        <v>192</v>
      </c>
      <c r="Q2" s="94" t="s">
        <v>274</v>
      </c>
    </row>
    <row r="3" spans="1:26" s="9" customFormat="1" ht="55.5" customHeight="1" thickBot="1" x14ac:dyDescent="0.3">
      <c r="A3" s="115" t="s">
        <v>278</v>
      </c>
      <c r="B3" s="116">
        <v>856812</v>
      </c>
      <c r="C3" s="117" t="s">
        <v>279</v>
      </c>
      <c r="D3" s="117" t="s">
        <v>39</v>
      </c>
      <c r="E3" s="116">
        <v>30000199</v>
      </c>
      <c r="F3" s="117" t="s">
        <v>280</v>
      </c>
      <c r="G3" s="117" t="s">
        <v>197</v>
      </c>
      <c r="H3" s="117" t="s">
        <v>281</v>
      </c>
      <c r="I3" s="117" t="s">
        <v>282</v>
      </c>
      <c r="J3" s="116">
        <v>937430</v>
      </c>
      <c r="K3" s="116">
        <v>999</v>
      </c>
      <c r="L3" s="116">
        <v>35451</v>
      </c>
      <c r="M3" s="117" t="s">
        <v>283</v>
      </c>
      <c r="N3" s="116">
        <v>4635418</v>
      </c>
      <c r="O3" s="118">
        <v>4635418</v>
      </c>
      <c r="Q3" s="95">
        <f>J16</f>
        <v>3014925.5218707407</v>
      </c>
    </row>
    <row r="4" spans="1:26" s="9" customFormat="1" x14ac:dyDescent="0.25"/>
    <row r="5" spans="1:26" s="9" customFormat="1" x14ac:dyDescent="0.25"/>
    <row r="6" spans="1:26" s="9" customFormat="1" x14ac:dyDescent="0.25"/>
    <row r="7" spans="1:26" s="9" customFormat="1" x14ac:dyDescent="0.25"/>
    <row r="8" spans="1:26" s="106" customFormat="1" x14ac:dyDescent="0.25">
      <c r="A8" s="105" t="s">
        <v>26</v>
      </c>
      <c r="B8" s="105" t="s">
        <v>65</v>
      </c>
      <c r="C8" s="105" t="s">
        <v>64</v>
      </c>
      <c r="D8" s="105" t="s">
        <v>24</v>
      </c>
      <c r="E8" s="105" t="s">
        <v>113</v>
      </c>
      <c r="F8" s="105" t="s">
        <v>112</v>
      </c>
      <c r="G8" s="105" t="s">
        <v>60</v>
      </c>
      <c r="H8" s="105" t="s">
        <v>58</v>
      </c>
      <c r="I8" s="105" t="s">
        <v>188</v>
      </c>
      <c r="J8" s="105" t="s">
        <v>189</v>
      </c>
      <c r="K8" s="105" t="s">
        <v>57</v>
      </c>
      <c r="L8" s="105" t="s">
        <v>276</v>
      </c>
      <c r="M8" s="105" t="s">
        <v>190</v>
      </c>
      <c r="N8" s="105" t="s">
        <v>277</v>
      </c>
      <c r="O8" s="105" t="s">
        <v>192</v>
      </c>
      <c r="Q8" s="107" t="s">
        <v>274</v>
      </c>
    </row>
    <row r="9" spans="1:26" s="106" customFormat="1" x14ac:dyDescent="0.25">
      <c r="A9" s="108" t="s">
        <v>278</v>
      </c>
      <c r="B9" s="109">
        <v>856812</v>
      </c>
      <c r="C9" s="108" t="s">
        <v>279</v>
      </c>
      <c r="D9" s="108" t="s">
        <v>39</v>
      </c>
      <c r="E9" s="109">
        <v>30000199</v>
      </c>
      <c r="F9" s="108" t="s">
        <v>280</v>
      </c>
      <c r="G9" s="108" t="s">
        <v>197</v>
      </c>
      <c r="H9" s="108" t="s">
        <v>281</v>
      </c>
      <c r="I9" s="108" t="s">
        <v>282</v>
      </c>
      <c r="J9" s="109">
        <v>937430</v>
      </c>
      <c r="K9" s="109">
        <v>999</v>
      </c>
      <c r="L9" s="109">
        <v>35451</v>
      </c>
      <c r="M9" s="108" t="s">
        <v>283</v>
      </c>
      <c r="N9" s="109">
        <v>3833412</v>
      </c>
      <c r="O9" s="110">
        <v>3833412</v>
      </c>
      <c r="Q9" s="111">
        <f>J16</f>
        <v>3014925.5218707407</v>
      </c>
    </row>
    <row r="13" spans="1:26" s="9" customFormat="1" ht="28.5" x14ac:dyDescent="0.45">
      <c r="A13" s="14"/>
      <c r="B13" s="84" t="s">
        <v>262</v>
      </c>
      <c r="J13" s="14"/>
      <c r="K13" s="14"/>
      <c r="L13" s="14"/>
      <c r="M13" s="14"/>
      <c r="N13" s="14"/>
      <c r="O13" s="14"/>
      <c r="P13" s="14"/>
      <c r="Q13" s="14"/>
      <c r="R13" s="14"/>
      <c r="S13" s="14"/>
      <c r="T13" s="14"/>
      <c r="U13" s="14"/>
      <c r="V13" s="14"/>
      <c r="W13" s="14"/>
      <c r="X13" s="14"/>
      <c r="Y13" s="14"/>
      <c r="Z13" s="14"/>
    </row>
    <row r="14" spans="1:26" s="9" customFormat="1" ht="15.75" thickBot="1" x14ac:dyDescent="0.3">
      <c r="A14" s="14"/>
      <c r="B14" s="85" t="s">
        <v>263</v>
      </c>
      <c r="J14" s="86"/>
      <c r="K14" s="14"/>
      <c r="L14" s="14"/>
      <c r="M14" s="14"/>
      <c r="N14" s="14"/>
      <c r="O14" s="14"/>
      <c r="P14" s="14"/>
      <c r="Q14" s="14"/>
      <c r="R14" s="14"/>
      <c r="S14" s="14"/>
      <c r="T14" s="14"/>
      <c r="U14" s="14"/>
      <c r="V14" s="14"/>
      <c r="W14" s="14"/>
      <c r="X14" s="14"/>
      <c r="Y14" s="14"/>
      <c r="Z14" s="14"/>
    </row>
    <row r="15" spans="1:26" s="9" customFormat="1" ht="53.25" thickBot="1" x14ac:dyDescent="0.3">
      <c r="A15" s="33"/>
      <c r="B15" s="46" t="s">
        <v>218</v>
      </c>
      <c r="C15" s="48" t="s">
        <v>264</v>
      </c>
      <c r="D15" s="48" t="s">
        <v>265</v>
      </c>
      <c r="E15" s="48" t="s">
        <v>266</v>
      </c>
      <c r="F15" s="48" t="s">
        <v>221</v>
      </c>
      <c r="G15" s="46" t="s">
        <v>267</v>
      </c>
      <c r="H15" s="47" t="s">
        <v>268</v>
      </c>
      <c r="I15" s="51" t="s">
        <v>269</v>
      </c>
      <c r="J15" s="100" t="s">
        <v>275</v>
      </c>
      <c r="K15" s="33"/>
      <c r="L15" s="33"/>
      <c r="M15" s="33"/>
      <c r="N15" s="33"/>
      <c r="O15" s="33"/>
      <c r="P15" s="33"/>
      <c r="Q15" s="33"/>
      <c r="R15" s="33"/>
      <c r="S15" s="33"/>
      <c r="T15" s="33"/>
      <c r="U15" s="33"/>
      <c r="V15" s="33"/>
      <c r="W15" s="33"/>
      <c r="X15" s="33"/>
      <c r="Y15" s="33"/>
      <c r="Z15" s="33"/>
    </row>
    <row r="16" spans="1:26" s="9" customFormat="1" ht="15.75" thickBot="1" x14ac:dyDescent="0.3">
      <c r="A16" s="14"/>
      <c r="B16" s="87" t="s">
        <v>270</v>
      </c>
      <c r="C16" s="88" t="s">
        <v>271</v>
      </c>
      <c r="D16" s="89" t="s">
        <v>272</v>
      </c>
      <c r="E16" s="89" t="s">
        <v>273</v>
      </c>
      <c r="F16" s="89" t="s">
        <v>39</v>
      </c>
      <c r="G16" s="90">
        <v>35451</v>
      </c>
      <c r="H16" s="91">
        <v>2968486.8721175692</v>
      </c>
      <c r="I16" s="92">
        <v>1488547742</v>
      </c>
      <c r="J16" s="101">
        <f>I16*($D$20/$D$19)/$D$22</f>
        <v>3014925.5218707407</v>
      </c>
      <c r="K16" s="93"/>
      <c r="L16" s="14"/>
      <c r="M16" s="14"/>
      <c r="N16" s="14"/>
      <c r="O16" s="14"/>
      <c r="P16" s="14"/>
      <c r="Q16" s="14"/>
      <c r="R16" s="14"/>
      <c r="S16" s="14"/>
      <c r="T16" s="14"/>
      <c r="U16" s="14"/>
      <c r="V16" s="14"/>
      <c r="W16" s="14"/>
      <c r="X16" s="14"/>
      <c r="Y16" s="14"/>
      <c r="Z16" s="14"/>
    </row>
    <row r="17" spans="2:9" s="9" customFormat="1" x14ac:dyDescent="0.25"/>
    <row r="18" spans="2:9" s="9" customFormat="1" x14ac:dyDescent="0.25"/>
    <row r="19" spans="2:9" s="9" customFormat="1" x14ac:dyDescent="0.25">
      <c r="B19" s="81" t="s">
        <v>260</v>
      </c>
      <c r="C19" s="82">
        <v>40178</v>
      </c>
      <c r="D19" s="83">
        <v>76.06</v>
      </c>
      <c r="I19" s="104"/>
    </row>
    <row r="20" spans="2:9" s="9" customFormat="1" x14ac:dyDescent="0.25">
      <c r="B20" s="81" t="s">
        <v>260</v>
      </c>
      <c r="C20" s="82">
        <v>43100</v>
      </c>
      <c r="D20" s="83">
        <v>98.12</v>
      </c>
    </row>
    <row r="21" spans="2:9" s="9" customFormat="1" x14ac:dyDescent="0.25">
      <c r="B21" s="81" t="s">
        <v>261</v>
      </c>
      <c r="C21" s="82">
        <v>40178</v>
      </c>
      <c r="D21" s="83">
        <v>501.45</v>
      </c>
    </row>
    <row r="22" spans="2:9" s="9" customFormat="1" x14ac:dyDescent="0.25">
      <c r="B22" s="81" t="s">
        <v>261</v>
      </c>
      <c r="C22" s="82">
        <v>43100</v>
      </c>
      <c r="D22" s="83">
        <v>636.92368421052595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67"/>
  <sheetViews>
    <sheetView topLeftCell="C7" workbookViewId="0">
      <selection activeCell="H13" sqref="H13"/>
    </sheetView>
  </sheetViews>
  <sheetFormatPr baseColWidth="10" defaultRowHeight="15" x14ac:dyDescent="0.25"/>
  <cols>
    <col min="2" max="2" width="23.85546875" customWidth="1"/>
    <col min="4" max="4" width="13.140625" customWidth="1"/>
    <col min="9" max="9" width="13" customWidth="1"/>
    <col min="16" max="16" width="17.42578125" customWidth="1"/>
    <col min="20" max="20" width="15.5703125" customWidth="1"/>
    <col min="21" max="21" width="15.85546875" customWidth="1"/>
    <col min="23" max="23" width="16.42578125" customWidth="1"/>
    <col min="26" max="26" width="14.28515625" customWidth="1"/>
    <col min="28" max="30" width="13.140625" customWidth="1"/>
  </cols>
  <sheetData>
    <row r="1" spans="1:23" ht="15.75" thickBot="1" x14ac:dyDescent="0.3">
      <c r="A1" s="140" t="s">
        <v>26</v>
      </c>
      <c r="B1" s="140" t="s">
        <v>25</v>
      </c>
      <c r="C1" s="140" t="s">
        <v>65</v>
      </c>
      <c r="D1" s="140" t="s">
        <v>64</v>
      </c>
      <c r="E1" s="140" t="s">
        <v>19</v>
      </c>
      <c r="F1" s="140" t="s">
        <v>18</v>
      </c>
      <c r="G1" s="140" t="s">
        <v>28</v>
      </c>
      <c r="H1" s="140" t="s">
        <v>24</v>
      </c>
      <c r="I1" s="140" t="s">
        <v>113</v>
      </c>
      <c r="J1" s="140" t="s">
        <v>112</v>
      </c>
      <c r="K1" s="140" t="s">
        <v>60</v>
      </c>
      <c r="L1" s="140" t="s">
        <v>185</v>
      </c>
      <c r="M1" s="140" t="s">
        <v>186</v>
      </c>
      <c r="N1" s="140" t="s">
        <v>187</v>
      </c>
      <c r="O1" s="140" t="s">
        <v>58</v>
      </c>
      <c r="P1" s="140" t="s">
        <v>188</v>
      </c>
      <c r="Q1" s="140" t="s">
        <v>189</v>
      </c>
      <c r="R1" s="140" t="s">
        <v>57</v>
      </c>
      <c r="S1" s="140" t="s">
        <v>190</v>
      </c>
      <c r="T1" s="140" t="s">
        <v>191</v>
      </c>
      <c r="U1" s="140" t="s">
        <v>192</v>
      </c>
      <c r="W1" s="139" t="s">
        <v>274</v>
      </c>
    </row>
    <row r="2" spans="1:23" s="9" customFormat="1" x14ac:dyDescent="0.25">
      <c r="A2" s="141" t="s">
        <v>193</v>
      </c>
      <c r="B2" s="142" t="s">
        <v>194</v>
      </c>
      <c r="C2" s="143"/>
      <c r="D2" s="142" t="s">
        <v>80</v>
      </c>
      <c r="E2" s="144">
        <v>845465</v>
      </c>
      <c r="F2" s="142" t="s">
        <v>195</v>
      </c>
      <c r="G2" s="143"/>
      <c r="H2" s="142" t="s">
        <v>39</v>
      </c>
      <c r="I2" s="144">
        <v>30000545</v>
      </c>
      <c r="J2" s="142" t="s">
        <v>196</v>
      </c>
      <c r="K2" s="142" t="s">
        <v>197</v>
      </c>
      <c r="L2" s="144">
        <v>1</v>
      </c>
      <c r="M2" s="143"/>
      <c r="N2" s="143"/>
      <c r="O2" s="142" t="s">
        <v>198</v>
      </c>
      <c r="P2" s="142" t="s">
        <v>199</v>
      </c>
      <c r="Q2" s="144">
        <v>944250</v>
      </c>
      <c r="R2" s="144">
        <v>999</v>
      </c>
      <c r="S2" s="142" t="s">
        <v>200</v>
      </c>
      <c r="T2" s="145">
        <v>267706.82</v>
      </c>
      <c r="U2" s="146">
        <v>267706.82</v>
      </c>
      <c r="W2" s="138">
        <f>AF32</f>
        <v>376959.668630481</v>
      </c>
    </row>
    <row r="3" spans="1:23" s="9" customFormat="1" x14ac:dyDescent="0.25">
      <c r="A3" s="147" t="s">
        <v>193</v>
      </c>
      <c r="B3" s="119" t="s">
        <v>194</v>
      </c>
      <c r="C3" s="148"/>
      <c r="D3" s="119" t="s">
        <v>80</v>
      </c>
      <c r="E3" s="121">
        <v>845462</v>
      </c>
      <c r="F3" s="119" t="s">
        <v>201</v>
      </c>
      <c r="G3" s="148"/>
      <c r="H3" s="119" t="s">
        <v>39</v>
      </c>
      <c r="I3" s="121">
        <v>30000545</v>
      </c>
      <c r="J3" s="119" t="s">
        <v>196</v>
      </c>
      <c r="K3" s="119" t="s">
        <v>197</v>
      </c>
      <c r="L3" s="121">
        <v>1</v>
      </c>
      <c r="M3" s="148"/>
      <c r="N3" s="148"/>
      <c r="O3" s="119" t="s">
        <v>198</v>
      </c>
      <c r="P3" s="119" t="s">
        <v>199</v>
      </c>
      <c r="Q3" s="121">
        <v>944249</v>
      </c>
      <c r="R3" s="121">
        <v>999</v>
      </c>
      <c r="S3" s="119" t="s">
        <v>200</v>
      </c>
      <c r="T3" s="122">
        <v>276101.27</v>
      </c>
      <c r="U3" s="149">
        <v>276101.27</v>
      </c>
      <c r="W3" s="95">
        <f>AE32</f>
        <v>388779.95370715752</v>
      </c>
    </row>
    <row r="4" spans="1:23" s="9" customFormat="1" x14ac:dyDescent="0.25">
      <c r="A4" s="147" t="s">
        <v>202</v>
      </c>
      <c r="B4" s="119" t="s">
        <v>203</v>
      </c>
      <c r="C4" s="148"/>
      <c r="D4" s="119" t="s">
        <v>80</v>
      </c>
      <c r="E4" s="121">
        <v>845466</v>
      </c>
      <c r="F4" s="119" t="s">
        <v>204</v>
      </c>
      <c r="G4" s="148"/>
      <c r="H4" s="119" t="s">
        <v>39</v>
      </c>
      <c r="I4" s="121">
        <v>30000565</v>
      </c>
      <c r="J4" s="119" t="s">
        <v>205</v>
      </c>
      <c r="K4" s="119" t="s">
        <v>197</v>
      </c>
      <c r="L4" s="121">
        <v>1</v>
      </c>
      <c r="M4" s="148"/>
      <c r="N4" s="148"/>
      <c r="O4" s="119" t="s">
        <v>198</v>
      </c>
      <c r="P4" s="119" t="s">
        <v>199</v>
      </c>
      <c r="Q4" s="121">
        <v>944216</v>
      </c>
      <c r="R4" s="121">
        <v>999</v>
      </c>
      <c r="S4" s="119" t="s">
        <v>200</v>
      </c>
      <c r="T4" s="122">
        <v>1135359.53</v>
      </c>
      <c r="U4" s="149">
        <v>1135359.53</v>
      </c>
      <c r="W4" s="95">
        <f>AF33</f>
        <v>1920763.7963169101</v>
      </c>
    </row>
    <row r="5" spans="1:23" s="9" customFormat="1" x14ac:dyDescent="0.25">
      <c r="A5" s="147" t="s">
        <v>202</v>
      </c>
      <c r="B5" s="119" t="s">
        <v>203</v>
      </c>
      <c r="C5" s="148"/>
      <c r="D5" s="119" t="s">
        <v>80</v>
      </c>
      <c r="E5" s="121">
        <v>845463</v>
      </c>
      <c r="F5" s="119" t="s">
        <v>206</v>
      </c>
      <c r="G5" s="148"/>
      <c r="H5" s="119" t="s">
        <v>39</v>
      </c>
      <c r="I5" s="121">
        <v>30000565</v>
      </c>
      <c r="J5" s="119" t="s">
        <v>205</v>
      </c>
      <c r="K5" s="119" t="s">
        <v>197</v>
      </c>
      <c r="L5" s="121">
        <v>1</v>
      </c>
      <c r="M5" s="148"/>
      <c r="N5" s="148"/>
      <c r="O5" s="119" t="s">
        <v>198</v>
      </c>
      <c r="P5" s="119" t="s">
        <v>199</v>
      </c>
      <c r="Q5" s="121">
        <v>944215</v>
      </c>
      <c r="R5" s="121">
        <v>999</v>
      </c>
      <c r="S5" s="119" t="s">
        <v>200</v>
      </c>
      <c r="T5" s="122">
        <v>1178520.1399999999</v>
      </c>
      <c r="U5" s="149">
        <v>1178520.1399999999</v>
      </c>
      <c r="W5" s="95">
        <f>AE33</f>
        <v>1993781.4776478745</v>
      </c>
    </row>
    <row r="6" spans="1:23" s="9" customFormat="1" x14ac:dyDescent="0.25">
      <c r="A6" s="147" t="s">
        <v>297</v>
      </c>
      <c r="B6" s="119" t="s">
        <v>298</v>
      </c>
      <c r="C6" s="148"/>
      <c r="D6" s="119" t="s">
        <v>80</v>
      </c>
      <c r="E6" s="121">
        <v>845467</v>
      </c>
      <c r="F6" s="119" t="s">
        <v>299</v>
      </c>
      <c r="G6" s="148"/>
      <c r="H6" s="119" t="s">
        <v>39</v>
      </c>
      <c r="I6" s="121">
        <v>30000498</v>
      </c>
      <c r="J6" s="119" t="s">
        <v>196</v>
      </c>
      <c r="K6" s="119" t="s">
        <v>197</v>
      </c>
      <c r="L6" s="121">
        <v>1</v>
      </c>
      <c r="M6" s="148"/>
      <c r="N6" s="148"/>
      <c r="O6" s="119" t="s">
        <v>198</v>
      </c>
      <c r="P6" s="119" t="s">
        <v>199</v>
      </c>
      <c r="Q6" s="121">
        <v>50000015</v>
      </c>
      <c r="R6" s="121">
        <v>999</v>
      </c>
      <c r="S6" s="119" t="s">
        <v>200</v>
      </c>
      <c r="T6" s="122">
        <v>228716.26</v>
      </c>
      <c r="U6" s="149">
        <v>228716.26</v>
      </c>
    </row>
    <row r="7" spans="1:23" s="9" customFormat="1" x14ac:dyDescent="0.25">
      <c r="A7" s="147" t="s">
        <v>297</v>
      </c>
      <c r="B7" s="119" t="s">
        <v>298</v>
      </c>
      <c r="C7" s="148"/>
      <c r="D7" s="119" t="s">
        <v>80</v>
      </c>
      <c r="E7" s="121">
        <v>845464</v>
      </c>
      <c r="F7" s="119" t="s">
        <v>300</v>
      </c>
      <c r="G7" s="148"/>
      <c r="H7" s="119" t="s">
        <v>39</v>
      </c>
      <c r="I7" s="121">
        <v>30000498</v>
      </c>
      <c r="J7" s="119" t="s">
        <v>196</v>
      </c>
      <c r="K7" s="119" t="s">
        <v>197</v>
      </c>
      <c r="L7" s="121">
        <v>1</v>
      </c>
      <c r="M7" s="148"/>
      <c r="N7" s="148"/>
      <c r="O7" s="119" t="s">
        <v>198</v>
      </c>
      <c r="P7" s="119" t="s">
        <v>199</v>
      </c>
      <c r="Q7" s="121">
        <v>50000014</v>
      </c>
      <c r="R7" s="121">
        <v>999</v>
      </c>
      <c r="S7" s="119" t="s">
        <v>200</v>
      </c>
      <c r="T7" s="122">
        <v>237410.89</v>
      </c>
      <c r="U7" s="149">
        <v>237410.89</v>
      </c>
    </row>
    <row r="8" spans="1:23" s="9" customFormat="1" x14ac:dyDescent="0.25">
      <c r="A8" s="147" t="s">
        <v>13</v>
      </c>
      <c r="B8" s="119" t="s">
        <v>12</v>
      </c>
      <c r="C8" s="148"/>
      <c r="D8" s="119" t="s">
        <v>80</v>
      </c>
      <c r="E8" s="121">
        <v>805616</v>
      </c>
      <c r="F8" s="119" t="s">
        <v>6</v>
      </c>
      <c r="G8" s="148"/>
      <c r="H8" s="119" t="s">
        <v>8</v>
      </c>
      <c r="I8" s="121">
        <v>30000474</v>
      </c>
      <c r="J8" s="119" t="s">
        <v>196</v>
      </c>
      <c r="K8" s="119" t="s">
        <v>197</v>
      </c>
      <c r="L8" s="121">
        <v>1</v>
      </c>
      <c r="M8" s="148"/>
      <c r="N8" s="148"/>
      <c r="O8" s="119" t="s">
        <v>198</v>
      </c>
      <c r="P8" s="119" t="s">
        <v>199</v>
      </c>
      <c r="Q8" s="121">
        <v>806665</v>
      </c>
      <c r="R8" s="121">
        <v>999</v>
      </c>
      <c r="S8" s="119" t="s">
        <v>200</v>
      </c>
      <c r="T8" s="122">
        <v>91837.51</v>
      </c>
      <c r="U8" s="149">
        <v>91837.51</v>
      </c>
      <c r="W8" s="95">
        <f>AF34</f>
        <v>182538.14394423077</v>
      </c>
    </row>
    <row r="9" spans="1:23" s="9" customFormat="1" x14ac:dyDescent="0.25">
      <c r="A9" s="147" t="s">
        <v>10</v>
      </c>
      <c r="B9" s="119" t="s">
        <v>9</v>
      </c>
      <c r="C9" s="148"/>
      <c r="D9" s="119" t="s">
        <v>80</v>
      </c>
      <c r="E9" s="121">
        <v>805615</v>
      </c>
      <c r="F9" s="119" t="s">
        <v>5</v>
      </c>
      <c r="G9" s="148"/>
      <c r="H9" s="119" t="s">
        <v>8</v>
      </c>
      <c r="I9" s="121">
        <v>30000457</v>
      </c>
      <c r="J9" s="119" t="s">
        <v>205</v>
      </c>
      <c r="K9" s="119" t="s">
        <v>197</v>
      </c>
      <c r="L9" s="121">
        <v>1</v>
      </c>
      <c r="M9" s="148"/>
      <c r="N9" s="148"/>
      <c r="O9" s="119" t="s">
        <v>198</v>
      </c>
      <c r="P9" s="119" t="s">
        <v>199</v>
      </c>
      <c r="Q9" s="121">
        <v>806664</v>
      </c>
      <c r="R9" s="121">
        <v>999</v>
      </c>
      <c r="S9" s="119" t="s">
        <v>200</v>
      </c>
      <c r="T9" s="122">
        <v>275512.53000000003</v>
      </c>
      <c r="U9" s="149">
        <v>275512.53000000003</v>
      </c>
      <c r="W9" s="95">
        <f>AE34</f>
        <v>184805.77504554464</v>
      </c>
    </row>
    <row r="10" spans="1:23" s="9" customFormat="1" x14ac:dyDescent="0.25">
      <c r="A10" s="147" t="s">
        <v>207</v>
      </c>
      <c r="B10" s="119" t="s">
        <v>208</v>
      </c>
      <c r="C10" s="148"/>
      <c r="D10" s="119" t="s">
        <v>80</v>
      </c>
      <c r="E10" s="121">
        <v>845286</v>
      </c>
      <c r="F10" s="119" t="s">
        <v>209</v>
      </c>
      <c r="G10" s="148"/>
      <c r="H10" s="119" t="s">
        <v>39</v>
      </c>
      <c r="I10" s="121">
        <v>30000458</v>
      </c>
      <c r="J10" s="119" t="s">
        <v>205</v>
      </c>
      <c r="K10" s="119" t="s">
        <v>197</v>
      </c>
      <c r="L10" s="121">
        <v>1</v>
      </c>
      <c r="M10" s="148"/>
      <c r="N10" s="148"/>
      <c r="O10" s="119" t="s">
        <v>198</v>
      </c>
      <c r="P10" s="119" t="s">
        <v>199</v>
      </c>
      <c r="Q10" s="121">
        <v>944202</v>
      </c>
      <c r="R10" s="121">
        <v>999</v>
      </c>
      <c r="S10" s="119" t="s">
        <v>200</v>
      </c>
      <c r="T10" s="122">
        <v>4477517.22</v>
      </c>
      <c r="U10" s="149">
        <v>4477517.22</v>
      </c>
      <c r="W10" s="95">
        <f>AF31</f>
        <v>6304820.4654028267</v>
      </c>
    </row>
    <row r="11" spans="1:23" s="9" customFormat="1" x14ac:dyDescent="0.25">
      <c r="A11" s="147" t="s">
        <v>207</v>
      </c>
      <c r="B11" s="119" t="s">
        <v>208</v>
      </c>
      <c r="C11" s="148"/>
      <c r="D11" s="119" t="s">
        <v>80</v>
      </c>
      <c r="E11" s="121">
        <v>845285</v>
      </c>
      <c r="F11" s="119" t="s">
        <v>210</v>
      </c>
      <c r="G11" s="148"/>
      <c r="H11" s="119" t="s">
        <v>39</v>
      </c>
      <c r="I11" s="121">
        <v>30000458</v>
      </c>
      <c r="J11" s="119" t="s">
        <v>205</v>
      </c>
      <c r="K11" s="119" t="s">
        <v>197</v>
      </c>
      <c r="L11" s="121">
        <v>1</v>
      </c>
      <c r="M11" s="148"/>
      <c r="N11" s="148"/>
      <c r="O11" s="119" t="s">
        <v>198</v>
      </c>
      <c r="P11" s="119" t="s">
        <v>199</v>
      </c>
      <c r="Q11" s="121">
        <v>944201</v>
      </c>
      <c r="R11" s="121">
        <v>999</v>
      </c>
      <c r="S11" s="119" t="s">
        <v>200</v>
      </c>
      <c r="T11" s="122">
        <v>4616334.91</v>
      </c>
      <c r="U11" s="149">
        <v>4616334.91</v>
      </c>
      <c r="W11" s="95">
        <f>AE31</f>
        <v>6500290.5258034291</v>
      </c>
    </row>
    <row r="12" spans="1:23" s="9" customFormat="1" ht="15.75" thickBot="1" x14ac:dyDescent="0.3">
      <c r="A12" s="150"/>
      <c r="B12" s="151"/>
      <c r="C12" s="152"/>
      <c r="D12" s="151"/>
      <c r="E12" s="153"/>
      <c r="F12" s="151"/>
      <c r="G12" s="152"/>
      <c r="H12" s="151"/>
      <c r="I12" s="153"/>
      <c r="J12" s="151"/>
      <c r="K12" s="151"/>
      <c r="L12" s="153"/>
      <c r="M12" s="152"/>
      <c r="N12" s="152"/>
      <c r="O12" s="151"/>
      <c r="P12" s="151"/>
      <c r="Q12" s="153"/>
      <c r="R12" s="153"/>
      <c r="S12" s="151"/>
      <c r="T12" s="154"/>
      <c r="U12" s="155">
        <f>SUM(U2:U11)</f>
        <v>12785017.079999998</v>
      </c>
      <c r="W12" s="96">
        <f>SUM(W2:W11)</f>
        <v>17852739.806498453</v>
      </c>
    </row>
    <row r="13" spans="1:23" s="9" customFormat="1" x14ac:dyDescent="0.25">
      <c r="A13" s="123"/>
      <c r="B13" s="123"/>
      <c r="C13" s="120"/>
      <c r="D13" s="123"/>
      <c r="E13" s="124"/>
      <c r="F13" s="123"/>
      <c r="G13" s="120"/>
      <c r="H13" s="123"/>
      <c r="I13" s="124"/>
      <c r="J13" s="123"/>
      <c r="K13" s="123"/>
      <c r="L13" s="124"/>
      <c r="M13" s="120"/>
      <c r="N13" s="120"/>
      <c r="O13" s="123"/>
      <c r="P13" s="123"/>
      <c r="Q13" s="124"/>
      <c r="R13" s="124"/>
      <c r="S13" s="123"/>
      <c r="T13" s="125"/>
      <c r="U13" s="126"/>
    </row>
    <row r="14" spans="1:23" s="9" customFormat="1" x14ac:dyDescent="0.25"/>
    <row r="15" spans="1:23" s="106" customFormat="1" x14ac:dyDescent="0.25">
      <c r="A15" s="127" t="s">
        <v>26</v>
      </c>
      <c r="B15" s="127" t="s">
        <v>25</v>
      </c>
      <c r="C15" s="127" t="s">
        <v>65</v>
      </c>
      <c r="D15" s="127" t="s">
        <v>64</v>
      </c>
      <c r="E15" s="127" t="s">
        <v>19</v>
      </c>
      <c r="F15" s="127" t="s">
        <v>18</v>
      </c>
      <c r="G15" s="127" t="s">
        <v>28</v>
      </c>
      <c r="H15" s="127" t="s">
        <v>24</v>
      </c>
      <c r="I15" s="127" t="s">
        <v>113</v>
      </c>
      <c r="J15" s="127" t="s">
        <v>112</v>
      </c>
      <c r="K15" s="127" t="s">
        <v>60</v>
      </c>
      <c r="L15" s="127" t="s">
        <v>185</v>
      </c>
      <c r="M15" s="127" t="s">
        <v>186</v>
      </c>
      <c r="N15" s="127" t="s">
        <v>187</v>
      </c>
      <c r="O15" s="127" t="s">
        <v>58</v>
      </c>
      <c r="P15" s="127" t="s">
        <v>188</v>
      </c>
      <c r="Q15" s="127" t="s">
        <v>189</v>
      </c>
      <c r="R15" s="127" t="s">
        <v>57</v>
      </c>
      <c r="S15" s="127" t="s">
        <v>190</v>
      </c>
      <c r="T15" s="128" t="s">
        <v>191</v>
      </c>
      <c r="U15" s="129" t="s">
        <v>192</v>
      </c>
      <c r="W15" s="107" t="s">
        <v>274</v>
      </c>
    </row>
    <row r="16" spans="1:23" s="106" customFormat="1" x14ac:dyDescent="0.25">
      <c r="A16" s="130" t="s">
        <v>193</v>
      </c>
      <c r="B16" s="130" t="s">
        <v>194</v>
      </c>
      <c r="C16" s="131"/>
      <c r="D16" s="130" t="s">
        <v>80</v>
      </c>
      <c r="E16" s="132">
        <v>845465</v>
      </c>
      <c r="F16" s="130" t="s">
        <v>195</v>
      </c>
      <c r="G16" s="131"/>
      <c r="H16" s="130" t="s">
        <v>39</v>
      </c>
      <c r="I16" s="132">
        <v>30000545</v>
      </c>
      <c r="J16" s="130" t="s">
        <v>196</v>
      </c>
      <c r="K16" s="130" t="s">
        <v>197</v>
      </c>
      <c r="L16" s="132">
        <v>1</v>
      </c>
      <c r="M16" s="131"/>
      <c r="N16" s="131"/>
      <c r="O16" s="130" t="s">
        <v>198</v>
      </c>
      <c r="P16" s="130" t="s">
        <v>199</v>
      </c>
      <c r="Q16" s="132">
        <v>944250</v>
      </c>
      <c r="R16" s="132">
        <v>999</v>
      </c>
      <c r="S16" s="130" t="s">
        <v>200</v>
      </c>
      <c r="T16" s="133">
        <v>214021</v>
      </c>
      <c r="U16" s="134">
        <v>214021</v>
      </c>
      <c r="W16" s="111">
        <f>AF32</f>
        <v>376959.668630481</v>
      </c>
    </row>
    <row r="17" spans="1:71" s="106" customFormat="1" x14ac:dyDescent="0.25">
      <c r="A17" s="130" t="s">
        <v>193</v>
      </c>
      <c r="B17" s="130" t="s">
        <v>194</v>
      </c>
      <c r="C17" s="131"/>
      <c r="D17" s="130" t="s">
        <v>80</v>
      </c>
      <c r="E17" s="132">
        <v>845462</v>
      </c>
      <c r="F17" s="130" t="s">
        <v>201</v>
      </c>
      <c r="G17" s="131"/>
      <c r="H17" s="130" t="s">
        <v>39</v>
      </c>
      <c r="I17" s="132">
        <v>30000545</v>
      </c>
      <c r="J17" s="130" t="s">
        <v>196</v>
      </c>
      <c r="K17" s="130" t="s">
        <v>197</v>
      </c>
      <c r="L17" s="132">
        <v>1</v>
      </c>
      <c r="M17" s="131"/>
      <c r="N17" s="131"/>
      <c r="O17" s="130" t="s">
        <v>198</v>
      </c>
      <c r="P17" s="130" t="s">
        <v>199</v>
      </c>
      <c r="Q17" s="132">
        <v>944249</v>
      </c>
      <c r="R17" s="132">
        <v>999</v>
      </c>
      <c r="S17" s="130" t="s">
        <v>200</v>
      </c>
      <c r="T17" s="133">
        <v>220732</v>
      </c>
      <c r="U17" s="134">
        <v>220732</v>
      </c>
      <c r="W17" s="111">
        <f>AE32</f>
        <v>388779.95370715752</v>
      </c>
    </row>
    <row r="18" spans="1:71" s="106" customFormat="1" x14ac:dyDescent="0.25">
      <c r="A18" s="130" t="s">
        <v>202</v>
      </c>
      <c r="B18" s="130" t="s">
        <v>203</v>
      </c>
      <c r="C18" s="131"/>
      <c r="D18" s="130" t="s">
        <v>80</v>
      </c>
      <c r="E18" s="132">
        <v>845466</v>
      </c>
      <c r="F18" s="130" t="s">
        <v>204</v>
      </c>
      <c r="G18" s="131"/>
      <c r="H18" s="130" t="s">
        <v>39</v>
      </c>
      <c r="I18" s="132">
        <v>30000565</v>
      </c>
      <c r="J18" s="130" t="s">
        <v>205</v>
      </c>
      <c r="K18" s="130" t="s">
        <v>197</v>
      </c>
      <c r="L18" s="132">
        <v>1</v>
      </c>
      <c r="M18" s="131"/>
      <c r="N18" s="131"/>
      <c r="O18" s="130" t="s">
        <v>198</v>
      </c>
      <c r="P18" s="130" t="s">
        <v>199</v>
      </c>
      <c r="Q18" s="132">
        <v>944216</v>
      </c>
      <c r="R18" s="132">
        <v>999</v>
      </c>
      <c r="S18" s="130" t="s">
        <v>200</v>
      </c>
      <c r="T18" s="133">
        <v>763472</v>
      </c>
      <c r="U18" s="134">
        <v>763472</v>
      </c>
      <c r="W18" s="111">
        <f>AF33</f>
        <v>1920763.7963169101</v>
      </c>
    </row>
    <row r="19" spans="1:71" s="106" customFormat="1" x14ac:dyDescent="0.25">
      <c r="A19" s="130" t="s">
        <v>202</v>
      </c>
      <c r="B19" s="130" t="s">
        <v>203</v>
      </c>
      <c r="C19" s="131"/>
      <c r="D19" s="130" t="s">
        <v>80</v>
      </c>
      <c r="E19" s="132">
        <v>845463</v>
      </c>
      <c r="F19" s="130" t="s">
        <v>206</v>
      </c>
      <c r="G19" s="131"/>
      <c r="H19" s="130" t="s">
        <v>39</v>
      </c>
      <c r="I19" s="132">
        <v>30000565</v>
      </c>
      <c r="J19" s="130" t="s">
        <v>205</v>
      </c>
      <c r="K19" s="130" t="s">
        <v>197</v>
      </c>
      <c r="L19" s="132">
        <v>1</v>
      </c>
      <c r="M19" s="131"/>
      <c r="N19" s="131"/>
      <c r="O19" s="130" t="s">
        <v>198</v>
      </c>
      <c r="P19" s="130" t="s">
        <v>199</v>
      </c>
      <c r="Q19" s="132">
        <v>944215</v>
      </c>
      <c r="R19" s="132">
        <v>999</v>
      </c>
      <c r="S19" s="130" t="s">
        <v>200</v>
      </c>
      <c r="T19" s="133">
        <v>792495</v>
      </c>
      <c r="U19" s="134">
        <v>792495</v>
      </c>
      <c r="W19" s="111">
        <f>AE33</f>
        <v>1993781.4776478745</v>
      </c>
    </row>
    <row r="20" spans="1:71" s="106" customFormat="1" x14ac:dyDescent="0.25">
      <c r="A20" s="130" t="s">
        <v>13</v>
      </c>
      <c r="B20" s="130" t="s">
        <v>12</v>
      </c>
      <c r="C20" s="131"/>
      <c r="D20" s="130" t="s">
        <v>80</v>
      </c>
      <c r="E20" s="132">
        <v>805616</v>
      </c>
      <c r="F20" s="130" t="s">
        <v>6</v>
      </c>
      <c r="G20" s="131"/>
      <c r="H20" s="130" t="s">
        <v>8</v>
      </c>
      <c r="I20" s="132">
        <v>30000474</v>
      </c>
      <c r="J20" s="130" t="s">
        <v>196</v>
      </c>
      <c r="K20" s="130" t="s">
        <v>197</v>
      </c>
      <c r="L20" s="132">
        <v>0.26</v>
      </c>
      <c r="M20" s="131"/>
      <c r="N20" s="131"/>
      <c r="O20" s="130" t="s">
        <v>198</v>
      </c>
      <c r="P20" s="130" t="s">
        <v>199</v>
      </c>
      <c r="Q20" s="132">
        <v>806665</v>
      </c>
      <c r="R20" s="132">
        <v>999</v>
      </c>
      <c r="S20" s="130" t="s">
        <v>200</v>
      </c>
      <c r="T20" s="133">
        <v>514886</v>
      </c>
      <c r="U20" s="134">
        <v>133870.35999999999</v>
      </c>
      <c r="W20" s="111">
        <f>AF34</f>
        <v>182538.14394423077</v>
      </c>
    </row>
    <row r="21" spans="1:71" s="106" customFormat="1" x14ac:dyDescent="0.25">
      <c r="A21" s="130" t="s">
        <v>10</v>
      </c>
      <c r="B21" s="130" t="s">
        <v>9</v>
      </c>
      <c r="C21" s="131"/>
      <c r="D21" s="130" t="s">
        <v>80</v>
      </c>
      <c r="E21" s="132">
        <v>805615</v>
      </c>
      <c r="F21" s="130" t="s">
        <v>5</v>
      </c>
      <c r="G21" s="131"/>
      <c r="H21" s="130" t="s">
        <v>8</v>
      </c>
      <c r="I21" s="132">
        <v>30000457</v>
      </c>
      <c r="J21" s="130" t="s">
        <v>205</v>
      </c>
      <c r="K21" s="130" t="s">
        <v>197</v>
      </c>
      <c r="L21" s="132">
        <v>1</v>
      </c>
      <c r="M21" s="131"/>
      <c r="N21" s="131"/>
      <c r="O21" s="130" t="s">
        <v>198</v>
      </c>
      <c r="P21" s="130" t="s">
        <v>199</v>
      </c>
      <c r="Q21" s="132">
        <v>806664</v>
      </c>
      <c r="R21" s="132">
        <v>999</v>
      </c>
      <c r="S21" s="130" t="s">
        <v>200</v>
      </c>
      <c r="T21" s="133">
        <v>268344</v>
      </c>
      <c r="U21" s="134">
        <v>268344</v>
      </c>
      <c r="W21" s="111">
        <f>AE34</f>
        <v>184805.77504554464</v>
      </c>
    </row>
    <row r="22" spans="1:71" s="106" customFormat="1" x14ac:dyDescent="0.25">
      <c r="A22" s="130" t="s">
        <v>207</v>
      </c>
      <c r="B22" s="130" t="s">
        <v>208</v>
      </c>
      <c r="C22" s="131"/>
      <c r="D22" s="130" t="s">
        <v>80</v>
      </c>
      <c r="E22" s="132">
        <v>845286</v>
      </c>
      <c r="F22" s="130" t="s">
        <v>209</v>
      </c>
      <c r="G22" s="131"/>
      <c r="H22" s="130" t="s">
        <v>39</v>
      </c>
      <c r="I22" s="132">
        <v>30000458</v>
      </c>
      <c r="J22" s="130" t="s">
        <v>205</v>
      </c>
      <c r="K22" s="130" t="s">
        <v>197</v>
      </c>
      <c r="L22" s="132">
        <v>1</v>
      </c>
      <c r="M22" s="131"/>
      <c r="N22" s="131"/>
      <c r="O22" s="130" t="s">
        <v>198</v>
      </c>
      <c r="P22" s="130" t="s">
        <v>199</v>
      </c>
      <c r="Q22" s="132">
        <v>944202</v>
      </c>
      <c r="R22" s="132">
        <v>999</v>
      </c>
      <c r="S22" s="130" t="s">
        <v>200</v>
      </c>
      <c r="T22" s="133">
        <v>3752792</v>
      </c>
      <c r="U22" s="134">
        <v>3752792</v>
      </c>
      <c r="W22" s="111">
        <f>AF31</f>
        <v>6304820.4654028267</v>
      </c>
    </row>
    <row r="23" spans="1:71" s="106" customFormat="1" x14ac:dyDescent="0.25">
      <c r="A23" s="130" t="s">
        <v>207</v>
      </c>
      <c r="B23" s="130" t="s">
        <v>208</v>
      </c>
      <c r="C23" s="131"/>
      <c r="D23" s="130" t="s">
        <v>80</v>
      </c>
      <c r="E23" s="132">
        <v>845285</v>
      </c>
      <c r="F23" s="130" t="s">
        <v>210</v>
      </c>
      <c r="G23" s="131"/>
      <c r="H23" s="130" t="s">
        <v>39</v>
      </c>
      <c r="I23" s="132">
        <v>30000458</v>
      </c>
      <c r="J23" s="130" t="s">
        <v>205</v>
      </c>
      <c r="K23" s="130" t="s">
        <v>197</v>
      </c>
      <c r="L23" s="132">
        <v>1</v>
      </c>
      <c r="M23" s="131"/>
      <c r="N23" s="131"/>
      <c r="O23" s="130" t="s">
        <v>198</v>
      </c>
      <c r="P23" s="130" t="s">
        <v>199</v>
      </c>
      <c r="Q23" s="132">
        <v>944201</v>
      </c>
      <c r="R23" s="132">
        <v>999</v>
      </c>
      <c r="S23" s="130" t="s">
        <v>200</v>
      </c>
      <c r="T23" s="133">
        <v>3869141</v>
      </c>
      <c r="U23" s="134">
        <v>3869141</v>
      </c>
      <c r="W23" s="111">
        <f>AE31</f>
        <v>6500290.5258034291</v>
      </c>
    </row>
    <row r="24" spans="1:71" s="106" customFormat="1" x14ac:dyDescent="0.25">
      <c r="U24" s="135">
        <f>SUM(U16:U23)</f>
        <v>10014867.359999999</v>
      </c>
      <c r="W24" s="136">
        <f>SUM(W16:W23)</f>
        <v>17852739.806498453</v>
      </c>
    </row>
    <row r="25" spans="1:71" x14ac:dyDescent="0.25">
      <c r="A25" s="9"/>
      <c r="B25" s="9"/>
      <c r="C25" s="9"/>
      <c r="D25" s="9"/>
      <c r="E25" s="9"/>
      <c r="F25" s="9"/>
      <c r="G25" s="9"/>
      <c r="H25" s="9"/>
      <c r="I25" s="9"/>
      <c r="J25" s="9"/>
      <c r="K25" s="9"/>
      <c r="L25" s="9"/>
      <c r="M25" s="9"/>
      <c r="N25" s="9"/>
      <c r="O25" s="9"/>
      <c r="P25" s="9"/>
      <c r="Q25" s="9"/>
      <c r="R25" s="9"/>
      <c r="S25" s="9"/>
      <c r="T25" s="9"/>
      <c r="U25" s="9"/>
      <c r="V25" s="9"/>
      <c r="W25" s="9"/>
      <c r="X25" s="9"/>
      <c r="Y25" s="9"/>
      <c r="Z25" s="9"/>
      <c r="AA25" s="33"/>
      <c r="AB25" s="33"/>
      <c r="AC25" s="33"/>
      <c r="AD25" s="33"/>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row>
    <row r="26" spans="1:71" ht="28.5" x14ac:dyDescent="0.45">
      <c r="A26" s="9"/>
      <c r="B26" s="28" t="s">
        <v>211</v>
      </c>
      <c r="C26" s="2"/>
      <c r="D26" s="1"/>
      <c r="E26" s="29"/>
      <c r="F26" s="29"/>
      <c r="G26" s="29"/>
      <c r="H26" s="30"/>
      <c r="I26" s="30"/>
      <c r="J26" s="29"/>
      <c r="K26" s="29"/>
      <c r="L26" s="29"/>
      <c r="M26" s="31"/>
      <c r="N26" s="31"/>
      <c r="O26" s="31"/>
      <c r="P26" s="32"/>
      <c r="Q26" s="29"/>
      <c r="R26" s="29"/>
      <c r="S26" s="29"/>
      <c r="T26" s="29"/>
      <c r="U26" s="29"/>
      <c r="V26" s="29"/>
      <c r="W26" s="31"/>
      <c r="X26" s="31"/>
      <c r="Y26" s="31"/>
      <c r="Z26" s="32"/>
      <c r="AA26" s="33"/>
      <c r="AB26" s="33"/>
      <c r="AC26" s="33"/>
      <c r="AD26" s="33"/>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9"/>
      <c r="BR26" s="9"/>
      <c r="BS26" s="9"/>
    </row>
    <row r="27" spans="1:71" ht="15.75" thickBot="1" x14ac:dyDescent="0.3">
      <c r="A27" s="9"/>
      <c r="B27" s="34" t="s">
        <v>212</v>
      </c>
      <c r="C27" s="2"/>
      <c r="D27" s="1"/>
      <c r="E27" s="29"/>
      <c r="F27" s="29"/>
      <c r="G27" s="29"/>
      <c r="H27" s="30"/>
      <c r="I27" s="30"/>
      <c r="J27" s="29"/>
      <c r="K27" s="29"/>
      <c r="L27" s="29"/>
      <c r="M27" s="31"/>
      <c r="N27" s="31"/>
      <c r="O27" s="31"/>
      <c r="P27" s="32"/>
      <c r="Q27" s="29"/>
      <c r="R27" s="29"/>
      <c r="S27" s="29"/>
      <c r="T27" s="29"/>
      <c r="U27" s="29"/>
      <c r="V27" s="29"/>
      <c r="W27" s="31"/>
      <c r="X27" s="31"/>
      <c r="Y27" s="31"/>
      <c r="Z27" s="32"/>
      <c r="AA27" s="1"/>
      <c r="AB27" s="33"/>
      <c r="AC27" s="33"/>
      <c r="AD27" s="33"/>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row>
    <row r="28" spans="1:71" ht="15.75" thickBot="1" x14ac:dyDescent="0.3">
      <c r="A28" s="9"/>
      <c r="B28" s="34"/>
      <c r="C28" s="2"/>
      <c r="D28" s="1"/>
      <c r="E28" s="29"/>
      <c r="F28" s="29"/>
      <c r="G28" s="35"/>
      <c r="H28" s="36"/>
      <c r="I28" s="36"/>
      <c r="J28" s="37"/>
      <c r="K28" s="37"/>
      <c r="L28" s="37" t="s">
        <v>213</v>
      </c>
      <c r="M28" s="38"/>
      <c r="N28" s="38"/>
      <c r="O28" s="38"/>
      <c r="P28" s="39"/>
      <c r="Q28" s="40"/>
      <c r="R28" s="41"/>
      <c r="S28" s="41"/>
      <c r="T28" s="41"/>
      <c r="U28" s="41"/>
      <c r="V28" s="41" t="s">
        <v>214</v>
      </c>
      <c r="W28" s="42"/>
      <c r="X28" s="42"/>
      <c r="Y28" s="42"/>
      <c r="Z28" s="43"/>
      <c r="AA28" s="44" t="s">
        <v>215</v>
      </c>
      <c r="AB28" s="157" t="s">
        <v>216</v>
      </c>
      <c r="AC28" s="158"/>
      <c r="AD28" s="159"/>
      <c r="AE28" s="160" t="s">
        <v>217</v>
      </c>
      <c r="AF28" s="161"/>
      <c r="AG28" s="162"/>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row>
    <row r="29" spans="1:71" ht="53.25" thickBot="1" x14ac:dyDescent="0.3">
      <c r="A29" s="45"/>
      <c r="B29" s="46" t="s">
        <v>218</v>
      </c>
      <c r="C29" s="47" t="s">
        <v>219</v>
      </c>
      <c r="D29" s="47" t="s">
        <v>220</v>
      </c>
      <c r="E29" s="47" t="s">
        <v>27</v>
      </c>
      <c r="F29" s="48" t="s">
        <v>221</v>
      </c>
      <c r="G29" s="46" t="s">
        <v>222</v>
      </c>
      <c r="H29" s="49" t="s">
        <v>223</v>
      </c>
      <c r="I29" s="49" t="s">
        <v>224</v>
      </c>
      <c r="J29" s="47" t="s">
        <v>225</v>
      </c>
      <c r="K29" s="47" t="s">
        <v>226</v>
      </c>
      <c r="L29" s="47" t="s">
        <v>227</v>
      </c>
      <c r="M29" s="50" t="s">
        <v>228</v>
      </c>
      <c r="N29" s="50" t="s">
        <v>229</v>
      </c>
      <c r="O29" s="50" t="s">
        <v>230</v>
      </c>
      <c r="P29" s="51" t="s">
        <v>231</v>
      </c>
      <c r="Q29" s="46" t="s">
        <v>232</v>
      </c>
      <c r="R29" s="47" t="s">
        <v>223</v>
      </c>
      <c r="S29" s="47" t="s">
        <v>224</v>
      </c>
      <c r="T29" s="47" t="s">
        <v>225</v>
      </c>
      <c r="U29" s="47" t="s">
        <v>226</v>
      </c>
      <c r="V29" s="47" t="s">
        <v>227</v>
      </c>
      <c r="W29" s="50" t="s">
        <v>228</v>
      </c>
      <c r="X29" s="50" t="s">
        <v>229</v>
      </c>
      <c r="Y29" s="50" t="s">
        <v>230</v>
      </c>
      <c r="Z29" s="51" t="s">
        <v>233</v>
      </c>
      <c r="AA29" s="52" t="s">
        <v>234</v>
      </c>
      <c r="AB29" s="52" t="s">
        <v>235</v>
      </c>
      <c r="AC29" s="52" t="s">
        <v>236</v>
      </c>
      <c r="AD29" s="52" t="s">
        <v>237</v>
      </c>
      <c r="AE29" s="97" t="s">
        <v>235</v>
      </c>
      <c r="AF29" s="97" t="s">
        <v>236</v>
      </c>
      <c r="AG29" s="97" t="s">
        <v>237</v>
      </c>
      <c r="AH29" s="45"/>
      <c r="AI29" s="45"/>
      <c r="AJ29" s="45"/>
      <c r="AK29" s="45"/>
      <c r="AL29" s="45"/>
      <c r="AM29" s="45"/>
      <c r="AN29" s="45"/>
      <c r="AO29" s="45"/>
      <c r="AP29" s="45"/>
      <c r="AQ29" s="45"/>
      <c r="AR29" s="45"/>
      <c r="AS29" s="45"/>
      <c r="AT29" s="45"/>
      <c r="AU29" s="45"/>
      <c r="AV29" s="45"/>
      <c r="AW29" s="45"/>
      <c r="AX29" s="45"/>
      <c r="AY29" s="45"/>
      <c r="AZ29" s="45"/>
      <c r="BA29" s="45"/>
      <c r="BB29" s="45"/>
      <c r="BC29" s="45"/>
      <c r="BD29" s="45"/>
      <c r="BE29" s="45"/>
      <c r="BF29" s="45"/>
      <c r="BG29" s="45"/>
      <c r="BH29" s="45"/>
      <c r="BI29" s="45"/>
      <c r="BJ29" s="45"/>
      <c r="BK29" s="45"/>
      <c r="BL29" s="45"/>
      <c r="BM29" s="45"/>
      <c r="BN29" s="45"/>
      <c r="BO29" s="45"/>
      <c r="BP29" s="45"/>
      <c r="BQ29" s="45"/>
      <c r="BR29" s="45"/>
      <c r="BS29" s="45"/>
    </row>
    <row r="30" spans="1:71" x14ac:dyDescent="0.25">
      <c r="A30" s="9"/>
      <c r="B30" s="53" t="s">
        <v>238</v>
      </c>
      <c r="C30" s="54" t="s">
        <v>239</v>
      </c>
      <c r="D30" s="55" t="s">
        <v>240</v>
      </c>
      <c r="E30" s="56">
        <v>1</v>
      </c>
      <c r="F30" s="57" t="s">
        <v>39</v>
      </c>
      <c r="G30" s="58">
        <v>0</v>
      </c>
      <c r="H30" s="59">
        <v>0</v>
      </c>
      <c r="I30" s="59">
        <v>0</v>
      </c>
      <c r="J30" s="60">
        <v>0</v>
      </c>
      <c r="K30" s="60">
        <v>0</v>
      </c>
      <c r="L30" s="60">
        <v>0</v>
      </c>
      <c r="M30" s="61">
        <v>0</v>
      </c>
      <c r="N30" s="61">
        <v>0</v>
      </c>
      <c r="O30" s="61">
        <v>0</v>
      </c>
      <c r="P30" s="62">
        <f>(L30/(1+M30))/(1+N30+O30)/0.1</f>
        <v>0</v>
      </c>
      <c r="Q30" s="58">
        <v>0</v>
      </c>
      <c r="R30" s="60">
        <v>0</v>
      </c>
      <c r="S30" s="60">
        <v>0</v>
      </c>
      <c r="T30" s="60">
        <v>0</v>
      </c>
      <c r="U30" s="60">
        <v>0</v>
      </c>
      <c r="V30" s="60">
        <v>0</v>
      </c>
      <c r="W30" s="61">
        <v>0</v>
      </c>
      <c r="X30" s="61">
        <v>0</v>
      </c>
      <c r="Y30" s="61">
        <v>0</v>
      </c>
      <c r="Z30" s="62">
        <f>(V30/(1+W30))/(1+X30+Y30)/0.1</f>
        <v>0</v>
      </c>
      <c r="AA30" s="63">
        <f>P30+Z30</f>
        <v>0</v>
      </c>
      <c r="AB30" s="63">
        <f>P30*$D$40</f>
        <v>0</v>
      </c>
      <c r="AC30" s="63">
        <f>Z30*$D$40</f>
        <v>0</v>
      </c>
      <c r="AD30" s="63">
        <f>SUM(AB30:AC30)</f>
        <v>0</v>
      </c>
      <c r="AE30" s="98">
        <f>AB30*($D$39/$D$38)/$D$41</f>
        <v>0</v>
      </c>
      <c r="AF30" s="98">
        <f>AC30*($D$39/$D$38)/$D$41</f>
        <v>0</v>
      </c>
      <c r="AG30" s="98">
        <f>SUM(AE30:AF30)</f>
        <v>0</v>
      </c>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c r="BK30" s="9"/>
      <c r="BL30" s="9"/>
      <c r="BM30" s="9"/>
      <c r="BN30" s="9"/>
      <c r="BO30" s="9"/>
      <c r="BP30" s="9"/>
      <c r="BQ30" s="9"/>
      <c r="BR30" s="9"/>
      <c r="BS30" s="9"/>
    </row>
    <row r="31" spans="1:71" x14ac:dyDescent="0.25">
      <c r="A31" s="9"/>
      <c r="B31" s="64" t="s">
        <v>241</v>
      </c>
      <c r="C31" s="65" t="s">
        <v>242</v>
      </c>
      <c r="D31" s="66" t="s">
        <v>243</v>
      </c>
      <c r="E31" s="67">
        <v>1</v>
      </c>
      <c r="F31" s="68" t="s">
        <v>39</v>
      </c>
      <c r="G31" s="69" t="s">
        <v>244</v>
      </c>
      <c r="H31" s="70">
        <v>40.703000000000003</v>
      </c>
      <c r="I31" s="70">
        <v>40</v>
      </c>
      <c r="J31" s="71" t="s">
        <v>39</v>
      </c>
      <c r="K31" s="71">
        <v>2010</v>
      </c>
      <c r="L31" s="71">
        <v>699262.09047544654</v>
      </c>
      <c r="M31" s="72">
        <v>8.7400000000000005E-2</v>
      </c>
      <c r="N31" s="72">
        <v>2.4389861571459826E-3</v>
      </c>
      <c r="O31" s="72">
        <v>2.3140877368553327E-3</v>
      </c>
      <c r="P31" s="62">
        <f t="shared" ref="P31:P34" si="0">(L31/(1+M31))/(1+N31+O31)/0.1</f>
        <v>6400167.0855610007</v>
      </c>
      <c r="Q31" s="69" t="s">
        <v>245</v>
      </c>
      <c r="R31" s="71">
        <v>40.703000000000003</v>
      </c>
      <c r="S31" s="71">
        <v>40</v>
      </c>
      <c r="T31" s="71" t="s">
        <v>39</v>
      </c>
      <c r="U31" s="71">
        <v>2010</v>
      </c>
      <c r="V31" s="71">
        <v>678234.59908586845</v>
      </c>
      <c r="W31" s="72">
        <v>8.7400000000000005E-2</v>
      </c>
      <c r="X31" s="72">
        <v>2.4389861571459826E-3</v>
      </c>
      <c r="Y31" s="72">
        <v>2.3140877368553327E-3</v>
      </c>
      <c r="Z31" s="62">
        <f t="shared" ref="Z31:Z34" si="1">(V31/(1+W31))/(1+X31+Y31)/0.1</f>
        <v>6207707.8344210014</v>
      </c>
      <c r="AA31" s="63">
        <f t="shared" ref="AA31:AA34" si="2">P31+Z31</f>
        <v>12607874.919982001</v>
      </c>
      <c r="AB31" s="63">
        <f t="shared" ref="AB31:AB34" si="3">P31*$D$40</f>
        <v>3209363785.0545635</v>
      </c>
      <c r="AC31" s="63">
        <f t="shared" ref="AC31:AC34" si="4">Z31*$D$40</f>
        <v>3112855093.5704112</v>
      </c>
      <c r="AD31" s="63">
        <f t="shared" ref="AD31:AD34" si="5">SUM(AB31:AC31)</f>
        <v>6322218878.6249752</v>
      </c>
      <c r="AE31" s="98">
        <f t="shared" ref="AE31:AE34" si="6">AB31*($D$39/$D$38)/$D$41</f>
        <v>6500290.5258034291</v>
      </c>
      <c r="AF31" s="98">
        <f t="shared" ref="AF31:AF34" si="7">AC31*($D$39/$D$38)/$D$41</f>
        <v>6304820.4654028267</v>
      </c>
      <c r="AG31" s="98">
        <f t="shared" ref="AG31:AG34" si="8">SUM(AE31:AF31)</f>
        <v>12805110.991206255</v>
      </c>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c r="BK31" s="9"/>
      <c r="BL31" s="9"/>
      <c r="BM31" s="9"/>
      <c r="BN31" s="9"/>
      <c r="BO31" s="9"/>
      <c r="BP31" s="9"/>
      <c r="BQ31" s="9"/>
      <c r="BR31" s="9"/>
      <c r="BS31" s="9"/>
    </row>
    <row r="32" spans="1:71" x14ac:dyDescent="0.25">
      <c r="A32" s="9"/>
      <c r="B32" s="64" t="s">
        <v>246</v>
      </c>
      <c r="C32" s="65" t="s">
        <v>247</v>
      </c>
      <c r="D32" s="66" t="s">
        <v>248</v>
      </c>
      <c r="E32" s="67">
        <v>1</v>
      </c>
      <c r="F32" s="68" t="s">
        <v>39</v>
      </c>
      <c r="G32" s="69" t="s">
        <v>249</v>
      </c>
      <c r="H32" s="70">
        <v>8.2330000000000005</v>
      </c>
      <c r="I32" s="70">
        <v>40</v>
      </c>
      <c r="J32" s="71" t="s">
        <v>39</v>
      </c>
      <c r="K32" s="71">
        <v>2010</v>
      </c>
      <c r="L32" s="71">
        <v>41822.605018198439</v>
      </c>
      <c r="M32" s="72">
        <v>8.7400000000000005E-2</v>
      </c>
      <c r="N32" s="72">
        <v>2.4389861571459826E-3</v>
      </c>
      <c r="O32" s="72">
        <v>2.3140877368553327E-3</v>
      </c>
      <c r="P32" s="62">
        <f t="shared" si="0"/>
        <v>382791.60806200013</v>
      </c>
      <c r="Q32" s="69" t="s">
        <v>250</v>
      </c>
      <c r="R32" s="71">
        <v>8.2330000000000005</v>
      </c>
      <c r="S32" s="71">
        <v>40</v>
      </c>
      <c r="T32" s="71" t="s">
        <v>39</v>
      </c>
      <c r="U32" s="71">
        <v>2010</v>
      </c>
      <c r="V32" s="71">
        <v>40551.049966940038</v>
      </c>
      <c r="W32" s="72">
        <v>8.7400000000000005E-2</v>
      </c>
      <c r="X32" s="72">
        <v>2.4389861571459826E-3</v>
      </c>
      <c r="Y32" s="72">
        <v>2.3140877368553327E-3</v>
      </c>
      <c r="Z32" s="62">
        <f t="shared" si="1"/>
        <v>371153.38986400008</v>
      </c>
      <c r="AA32" s="63">
        <f t="shared" si="2"/>
        <v>753944.99792600027</v>
      </c>
      <c r="AB32" s="63">
        <f t="shared" si="3"/>
        <v>191950851.86268997</v>
      </c>
      <c r="AC32" s="63">
        <f t="shared" si="4"/>
        <v>186114867.34730282</v>
      </c>
      <c r="AD32" s="63">
        <f t="shared" si="5"/>
        <v>378065719.20999277</v>
      </c>
      <c r="AE32" s="98">
        <f t="shared" si="6"/>
        <v>388779.95370715752</v>
      </c>
      <c r="AF32" s="98">
        <f t="shared" si="7"/>
        <v>376959.668630481</v>
      </c>
      <c r="AG32" s="98">
        <f t="shared" si="8"/>
        <v>765739.62233763852</v>
      </c>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row>
    <row r="33" spans="1:71" x14ac:dyDescent="0.25">
      <c r="A33" s="9"/>
      <c r="B33" s="64" t="s">
        <v>246</v>
      </c>
      <c r="C33" s="65" t="s">
        <v>251</v>
      </c>
      <c r="D33" s="66" t="s">
        <v>252</v>
      </c>
      <c r="E33" s="67">
        <v>1</v>
      </c>
      <c r="F33" s="68" t="s">
        <v>39</v>
      </c>
      <c r="G33" s="69" t="s">
        <v>253</v>
      </c>
      <c r="H33" s="70">
        <v>42.088000000000001</v>
      </c>
      <c r="I33" s="70">
        <v>40</v>
      </c>
      <c r="J33" s="71" t="s">
        <v>39</v>
      </c>
      <c r="K33" s="71">
        <v>2010</v>
      </c>
      <c r="L33" s="71">
        <v>214478.99881966566</v>
      </c>
      <c r="M33" s="72">
        <v>8.7400000000000005E-2</v>
      </c>
      <c r="N33" s="72">
        <v>2.4389861571459826E-3</v>
      </c>
      <c r="O33" s="72">
        <v>2.3140877368553327E-3</v>
      </c>
      <c r="P33" s="62">
        <f t="shared" si="0"/>
        <v>1963071.4255600006</v>
      </c>
      <c r="Q33" s="69" t="s">
        <v>254</v>
      </c>
      <c r="R33" s="71">
        <v>42.088000000000001</v>
      </c>
      <c r="S33" s="71">
        <v>40</v>
      </c>
      <c r="T33" s="71" t="s">
        <v>39</v>
      </c>
      <c r="U33" s="71">
        <v>2010</v>
      </c>
      <c r="V33" s="71">
        <v>206624.1965940606</v>
      </c>
      <c r="W33" s="72">
        <v>8.7400000000000005E-2</v>
      </c>
      <c r="X33" s="72">
        <v>2.4389861571459826E-3</v>
      </c>
      <c r="Y33" s="72">
        <v>2.3140877368553327E-3</v>
      </c>
      <c r="Z33" s="62">
        <f t="shared" si="1"/>
        <v>1891178.4295680006</v>
      </c>
      <c r="AA33" s="63">
        <f t="shared" si="2"/>
        <v>3854249.8551280014</v>
      </c>
      <c r="AB33" s="63">
        <f t="shared" si="3"/>
        <v>984382166.34706223</v>
      </c>
      <c r="AC33" s="63">
        <f t="shared" si="4"/>
        <v>948331423.50687385</v>
      </c>
      <c r="AD33" s="63">
        <f t="shared" si="5"/>
        <v>1932713589.8539362</v>
      </c>
      <c r="AE33" s="98">
        <f t="shared" si="6"/>
        <v>1993781.4776478745</v>
      </c>
      <c r="AF33" s="98">
        <f t="shared" si="7"/>
        <v>1920763.7963169101</v>
      </c>
      <c r="AG33" s="98">
        <f t="shared" si="8"/>
        <v>3914545.2739647846</v>
      </c>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row>
    <row r="34" spans="1:71" ht="15.75" thickBot="1" x14ac:dyDescent="0.3">
      <c r="A34" s="9"/>
      <c r="B34" s="64" t="s">
        <v>255</v>
      </c>
      <c r="C34" s="65" t="s">
        <v>256</v>
      </c>
      <c r="D34" s="66" t="s">
        <v>257</v>
      </c>
      <c r="E34" s="67">
        <v>1</v>
      </c>
      <c r="F34" s="68" t="s">
        <v>39</v>
      </c>
      <c r="G34" s="69" t="s">
        <v>258</v>
      </c>
      <c r="H34" s="70">
        <v>0.47099999999999997</v>
      </c>
      <c r="I34" s="70">
        <v>40</v>
      </c>
      <c r="J34" s="71" t="s">
        <v>39</v>
      </c>
      <c r="K34" s="71">
        <v>2010</v>
      </c>
      <c r="L34" s="71">
        <v>19880.291823465883</v>
      </c>
      <c r="M34" s="72">
        <v>8.7400000000000005E-2</v>
      </c>
      <c r="N34" s="72">
        <v>2.4389861571459826E-3</v>
      </c>
      <c r="O34" s="72">
        <v>2.3140877368553327E-3</v>
      </c>
      <c r="P34" s="62">
        <f t="shared" si="0"/>
        <v>181959.22689500006</v>
      </c>
      <c r="Q34" s="69" t="s">
        <v>259</v>
      </c>
      <c r="R34" s="71">
        <v>0.47099999999999997</v>
      </c>
      <c r="S34" s="71">
        <v>40</v>
      </c>
      <c r="T34" s="71" t="s">
        <v>39</v>
      </c>
      <c r="U34" s="71">
        <v>2010</v>
      </c>
      <c r="V34" s="71">
        <v>19636.353732077903</v>
      </c>
      <c r="W34" s="72">
        <v>8.7400000000000005E-2</v>
      </c>
      <c r="X34" s="72">
        <v>2.4389861571459826E-3</v>
      </c>
      <c r="Y34" s="72">
        <v>2.3140877368553327E-3</v>
      </c>
      <c r="Z34" s="62">
        <f t="shared" si="1"/>
        <v>179726.52392899999</v>
      </c>
      <c r="AA34" s="63">
        <f t="shared" si="2"/>
        <v>361685.75082400005</v>
      </c>
      <c r="AB34" s="63">
        <f t="shared" si="3"/>
        <v>91243454.326497778</v>
      </c>
      <c r="AC34" s="63">
        <f t="shared" si="4"/>
        <v>90123865.424197048</v>
      </c>
      <c r="AD34" s="63">
        <f t="shared" si="5"/>
        <v>181367319.75069481</v>
      </c>
      <c r="AE34" s="98">
        <f t="shared" si="6"/>
        <v>184805.77504554464</v>
      </c>
      <c r="AF34" s="98">
        <f t="shared" si="7"/>
        <v>182538.14394423077</v>
      </c>
      <c r="AG34" s="98">
        <f t="shared" si="8"/>
        <v>367343.91898977541</v>
      </c>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row>
    <row r="35" spans="1:71" ht="15.75" thickBot="1" x14ac:dyDescent="0.3">
      <c r="A35" s="9"/>
      <c r="B35" s="73"/>
      <c r="C35" s="74"/>
      <c r="D35" s="75"/>
      <c r="E35" s="75"/>
      <c r="F35" s="76"/>
      <c r="G35" s="77"/>
      <c r="H35" s="75">
        <f>SUM(H30:H34)</f>
        <v>91.495000000000005</v>
      </c>
      <c r="I35" s="75"/>
      <c r="J35" s="75"/>
      <c r="K35" s="75"/>
      <c r="L35" s="75">
        <f>SUM(L30:L34)</f>
        <v>975443.98613677651</v>
      </c>
      <c r="M35" s="75"/>
      <c r="N35" s="75"/>
      <c r="O35" s="75"/>
      <c r="P35" s="78">
        <f>SUM(P30:P34)</f>
        <v>8927989.3460780028</v>
      </c>
      <c r="Q35" s="77"/>
      <c r="R35" s="75">
        <f>SUM(R30:R34)</f>
        <v>91.495000000000005</v>
      </c>
      <c r="S35" s="75"/>
      <c r="T35" s="75"/>
      <c r="U35" s="75"/>
      <c r="V35" s="75">
        <f>SUM(V30:V34)</f>
        <v>945046.19937894703</v>
      </c>
      <c r="W35" s="75"/>
      <c r="X35" s="75"/>
      <c r="Y35" s="75"/>
      <c r="Z35" s="78">
        <f>SUM(Z30:Z34)</f>
        <v>8649766.1777820028</v>
      </c>
      <c r="AA35" s="79">
        <f>SUM(AA30:AA34)</f>
        <v>17577755.523860004</v>
      </c>
      <c r="AB35" s="79">
        <f>SUM(AB30:AB34)</f>
        <v>4476940257.5908136</v>
      </c>
      <c r="AC35" s="79">
        <f t="shared" ref="AC35:AG35" si="9">SUM(AC30:AC34)</f>
        <v>4337425249.8487854</v>
      </c>
      <c r="AD35" s="79">
        <f t="shared" si="9"/>
        <v>8814365507.4395981</v>
      </c>
      <c r="AE35" s="99">
        <f t="shared" si="9"/>
        <v>9067657.7322040051</v>
      </c>
      <c r="AF35" s="99">
        <f t="shared" si="9"/>
        <v>8785082.0742944479</v>
      </c>
      <c r="AG35" s="99">
        <f t="shared" si="9"/>
        <v>17852739.806498453</v>
      </c>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row>
    <row r="36" spans="1:71" x14ac:dyDescent="0.25">
      <c r="A36" s="9"/>
      <c r="B36" s="9"/>
      <c r="C36" s="9"/>
      <c r="D36" s="9"/>
      <c r="E36" s="9"/>
      <c r="F36" s="9"/>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row>
    <row r="37" spans="1:71" x14ac:dyDescent="0.25">
      <c r="A37" s="9"/>
      <c r="B37" s="9"/>
      <c r="C37" s="9"/>
      <c r="D37" s="9"/>
      <c r="E37" s="9"/>
      <c r="F37" s="9"/>
      <c r="G37" s="9"/>
      <c r="H37" s="9"/>
      <c r="I37" s="9"/>
      <c r="J37" s="9"/>
      <c r="K37" s="9"/>
      <c r="L37" s="9"/>
      <c r="M37" s="9"/>
      <c r="N37" s="9"/>
      <c r="O37" s="9"/>
      <c r="P37" s="80"/>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row>
    <row r="38" spans="1:71" x14ac:dyDescent="0.25">
      <c r="A38" s="9"/>
      <c r="B38" s="81" t="s">
        <v>260</v>
      </c>
      <c r="C38" s="82">
        <v>40178</v>
      </c>
      <c r="D38" s="83">
        <v>76.06</v>
      </c>
      <c r="E38" s="9"/>
      <c r="F38" s="9"/>
      <c r="G38" s="9"/>
      <c r="H38" s="9"/>
      <c r="I38" s="9"/>
      <c r="J38" s="9"/>
      <c r="K38" s="9"/>
      <c r="L38" s="9"/>
      <c r="M38" s="9"/>
      <c r="N38" s="9"/>
      <c r="O38" s="9"/>
      <c r="P38" s="80"/>
      <c r="Q38" s="9"/>
      <c r="R38" s="9"/>
      <c r="S38" s="9"/>
      <c r="T38" s="9"/>
      <c r="U38" s="9"/>
      <c r="V38" s="9"/>
      <c r="W38" s="9"/>
      <c r="X38" s="9"/>
      <c r="Y38" s="9"/>
      <c r="Z38" s="80"/>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row>
    <row r="39" spans="1:71" x14ac:dyDescent="0.25">
      <c r="A39" s="9"/>
      <c r="B39" s="81" t="s">
        <v>260</v>
      </c>
      <c r="C39" s="82">
        <v>43100</v>
      </c>
      <c r="D39" s="83">
        <v>98.12</v>
      </c>
      <c r="E39" s="9"/>
      <c r="F39" s="9"/>
      <c r="G39" s="9"/>
      <c r="H39" s="9"/>
      <c r="I39" s="9"/>
      <c r="J39" s="9"/>
      <c r="K39" s="9"/>
      <c r="L39" s="9"/>
      <c r="M39" s="9"/>
      <c r="N39" s="9"/>
      <c r="O39" s="9"/>
      <c r="P39" s="80"/>
      <c r="Q39" s="9"/>
      <c r="R39" s="9"/>
      <c r="S39" s="9"/>
      <c r="T39" s="9"/>
      <c r="U39" s="9"/>
      <c r="V39" s="9"/>
      <c r="W39" s="9"/>
      <c r="X39" s="9"/>
      <c r="Y39" s="9"/>
      <c r="Z39" s="80"/>
      <c r="AA39" s="137"/>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row>
    <row r="40" spans="1:71" x14ac:dyDescent="0.25">
      <c r="A40" s="9"/>
      <c r="B40" s="81" t="s">
        <v>261</v>
      </c>
      <c r="C40" s="82">
        <v>40178</v>
      </c>
      <c r="D40" s="83">
        <v>501.45</v>
      </c>
      <c r="E40" s="9"/>
      <c r="F40" s="9"/>
      <c r="G40" s="9"/>
      <c r="H40" s="9"/>
      <c r="I40" s="9"/>
      <c r="J40" s="9"/>
      <c r="K40" s="9"/>
      <c r="L40" s="9"/>
      <c r="M40" s="9"/>
      <c r="N40" s="9"/>
      <c r="O40" s="9"/>
      <c r="P40" s="80"/>
      <c r="Q40" s="9"/>
      <c r="R40" s="9"/>
      <c r="S40" s="9"/>
      <c r="T40" s="9"/>
      <c r="U40" s="9"/>
      <c r="V40" s="9"/>
      <c r="W40" s="9"/>
      <c r="X40" s="9"/>
      <c r="Y40" s="9"/>
      <c r="Z40" s="80"/>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row>
    <row r="41" spans="1:71" x14ac:dyDescent="0.25">
      <c r="A41" s="9"/>
      <c r="B41" s="81" t="s">
        <v>261</v>
      </c>
      <c r="C41" s="82">
        <v>43100</v>
      </c>
      <c r="D41" s="83">
        <v>636.92368421052595</v>
      </c>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row>
    <row r="42" spans="1:71" x14ac:dyDescent="0.25">
      <c r="A42" s="9"/>
      <c r="B42" s="9"/>
      <c r="C42" s="9"/>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row>
    <row r="43" spans="1:71" x14ac:dyDescent="0.25">
      <c r="A43" s="9"/>
      <c r="B43" s="9"/>
      <c r="C43" s="9"/>
      <c r="D43" s="9"/>
      <c r="E43" s="9"/>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row>
    <row r="44" spans="1:71" x14ac:dyDescent="0.25">
      <c r="A44" s="9"/>
      <c r="B44" s="9"/>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row>
    <row r="45" spans="1:71" x14ac:dyDescent="0.25">
      <c r="A45" s="9"/>
      <c r="B45" s="9"/>
      <c r="C45" s="9"/>
      <c r="D45" s="9"/>
      <c r="E45" s="9"/>
      <c r="F45" s="9"/>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row>
    <row r="46" spans="1:71" x14ac:dyDescent="0.25">
      <c r="A46" s="9"/>
      <c r="B46" s="9"/>
      <c r="C46" s="9"/>
      <c r="D46" s="9"/>
      <c r="E46" s="9"/>
      <c r="F46" s="9"/>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c r="BK46" s="9"/>
      <c r="BL46" s="9"/>
      <c r="BM46" s="9"/>
      <c r="BN46" s="9"/>
      <c r="BO46" s="9"/>
      <c r="BP46" s="9"/>
      <c r="BQ46" s="9"/>
      <c r="BR46" s="9"/>
      <c r="BS46" s="9"/>
    </row>
    <row r="47" spans="1:71" x14ac:dyDescent="0.25">
      <c r="A47" s="9"/>
      <c r="B47" s="9"/>
      <c r="C47" s="9"/>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c r="BK47" s="9"/>
      <c r="BL47" s="9"/>
      <c r="BM47" s="9"/>
      <c r="BN47" s="9"/>
      <c r="BO47" s="9"/>
      <c r="BP47" s="9"/>
      <c r="BQ47" s="9"/>
      <c r="BR47" s="9"/>
      <c r="BS47" s="9"/>
    </row>
    <row r="48" spans="1:71" x14ac:dyDescent="0.25">
      <c r="A48" s="9"/>
      <c r="B48" s="9"/>
      <c r="C48" s="9"/>
      <c r="D48" s="9"/>
      <c r="E48" s="9"/>
      <c r="F48" s="9"/>
      <c r="G48" s="9"/>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c r="BK48" s="9"/>
      <c r="BL48" s="9"/>
      <c r="BM48" s="9"/>
      <c r="BN48" s="9"/>
      <c r="BO48" s="9"/>
      <c r="BP48" s="9"/>
      <c r="BQ48" s="9"/>
      <c r="BR48" s="9"/>
      <c r="BS48" s="9"/>
    </row>
    <row r="49" spans="1:71" x14ac:dyDescent="0.25">
      <c r="A49" s="9"/>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c r="BK49" s="9"/>
      <c r="BL49" s="9"/>
      <c r="BM49" s="9"/>
      <c r="BN49" s="9"/>
      <c r="BO49" s="9"/>
      <c r="BP49" s="9"/>
      <c r="BQ49" s="9"/>
      <c r="BR49" s="9"/>
      <c r="BS49" s="9"/>
    </row>
    <row r="50" spans="1:71" x14ac:dyDescent="0.25">
      <c r="A50" s="9"/>
      <c r="B50" s="9"/>
      <c r="C50" s="9"/>
      <c r="D50" s="9"/>
      <c r="E50" s="9"/>
      <c r="F50" s="9"/>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9"/>
      <c r="BD50" s="9"/>
      <c r="BE50" s="9"/>
      <c r="BF50" s="9"/>
      <c r="BG50" s="9"/>
      <c r="BH50" s="9"/>
      <c r="BI50" s="9"/>
      <c r="BJ50" s="9"/>
      <c r="BK50" s="9"/>
      <c r="BL50" s="9"/>
      <c r="BM50" s="9"/>
      <c r="BN50" s="9"/>
      <c r="BO50" s="9"/>
      <c r="BP50" s="9"/>
      <c r="BQ50" s="9"/>
      <c r="BR50" s="9"/>
      <c r="BS50" s="9"/>
    </row>
    <row r="51" spans="1:71" x14ac:dyDescent="0.25">
      <c r="A51" s="9"/>
      <c r="B51" s="9"/>
      <c r="C51" s="9"/>
      <c r="D51" s="9"/>
      <c r="E51" s="9"/>
      <c r="F51" s="9"/>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9"/>
      <c r="BH51" s="9"/>
      <c r="BI51" s="9"/>
      <c r="BJ51" s="9"/>
      <c r="BK51" s="9"/>
      <c r="BL51" s="9"/>
      <c r="BM51" s="9"/>
      <c r="BN51" s="9"/>
      <c r="BO51" s="9"/>
      <c r="BP51" s="9"/>
      <c r="BQ51" s="9"/>
      <c r="BR51" s="9"/>
      <c r="BS51" s="9"/>
    </row>
    <row r="52" spans="1:71" x14ac:dyDescent="0.25">
      <c r="A52" s="9"/>
      <c r="B52" s="9"/>
      <c r="C52" s="9"/>
      <c r="D52" s="9"/>
      <c r="E52" s="9"/>
      <c r="F52" s="9"/>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c r="BA52" s="9"/>
      <c r="BB52" s="9"/>
      <c r="BC52" s="9"/>
      <c r="BD52" s="9"/>
      <c r="BE52" s="9"/>
      <c r="BF52" s="9"/>
      <c r="BG52" s="9"/>
      <c r="BH52" s="9"/>
      <c r="BI52" s="9"/>
      <c r="BJ52" s="9"/>
      <c r="BK52" s="9"/>
      <c r="BL52" s="9"/>
      <c r="BM52" s="9"/>
      <c r="BN52" s="9"/>
      <c r="BO52" s="9"/>
      <c r="BP52" s="9"/>
      <c r="BQ52" s="9"/>
      <c r="BR52" s="9"/>
      <c r="BS52" s="9"/>
    </row>
    <row r="53" spans="1:71" x14ac:dyDescent="0.25">
      <c r="A53" s="9"/>
      <c r="B53" s="9"/>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9"/>
      <c r="AZ53" s="9"/>
      <c r="BA53" s="9"/>
      <c r="BB53" s="9"/>
      <c r="BC53" s="9"/>
      <c r="BD53" s="9"/>
      <c r="BE53" s="9"/>
      <c r="BF53" s="9"/>
      <c r="BG53" s="9"/>
      <c r="BH53" s="9"/>
      <c r="BI53" s="9"/>
      <c r="BJ53" s="9"/>
      <c r="BK53" s="9"/>
      <c r="BL53" s="9"/>
      <c r="BM53" s="9"/>
      <c r="BN53" s="9"/>
      <c r="BO53" s="9"/>
      <c r="BP53" s="9"/>
      <c r="BQ53" s="9"/>
      <c r="BR53" s="9"/>
      <c r="BS53" s="9"/>
    </row>
    <row r="54" spans="1:71" x14ac:dyDescent="0.25">
      <c r="A54" s="9"/>
      <c r="B54" s="9"/>
      <c r="C54" s="9"/>
      <c r="D54" s="9"/>
      <c r="E54" s="9"/>
      <c r="F54" s="9"/>
      <c r="G54" s="9"/>
      <c r="H54" s="9"/>
      <c r="I54" s="9"/>
      <c r="J54" s="9"/>
      <c r="K54" s="9"/>
      <c r="L54" s="9"/>
      <c r="M54" s="9"/>
      <c r="N54" s="9"/>
      <c r="O54" s="9"/>
      <c r="P54" s="9"/>
      <c r="Q54" s="9"/>
      <c r="R54" s="9"/>
      <c r="S54" s="9"/>
      <c r="T54" s="9"/>
      <c r="U54" s="9"/>
      <c r="V54" s="9"/>
      <c r="W54" s="9"/>
      <c r="X54" s="9"/>
      <c r="Y54" s="9"/>
      <c r="Z54" s="9"/>
      <c r="AA54" s="9"/>
      <c r="AB54" s="9"/>
      <c r="AC54" s="9"/>
      <c r="AD54" s="9"/>
      <c r="AE54" s="9"/>
      <c r="AF54" s="9"/>
      <c r="AG54" s="9"/>
      <c r="AH54" s="9"/>
      <c r="AI54" s="9"/>
      <c r="AJ54" s="9"/>
      <c r="AK54" s="9"/>
      <c r="AL54" s="9"/>
      <c r="AM54" s="9"/>
      <c r="AN54" s="9"/>
      <c r="AO54" s="9"/>
      <c r="AP54" s="9"/>
      <c r="AQ54" s="9"/>
      <c r="AR54" s="9"/>
      <c r="AS54" s="9"/>
      <c r="AT54" s="9"/>
      <c r="AU54" s="9"/>
      <c r="AV54" s="9"/>
      <c r="AW54" s="9"/>
      <c r="AX54" s="9"/>
      <c r="AY54" s="9"/>
      <c r="AZ54" s="9"/>
      <c r="BA54" s="9"/>
      <c r="BB54" s="9"/>
      <c r="BC54" s="9"/>
      <c r="BD54" s="9"/>
      <c r="BE54" s="9"/>
      <c r="BF54" s="9"/>
      <c r="BG54" s="9"/>
      <c r="BH54" s="9"/>
      <c r="BI54" s="9"/>
      <c r="BJ54" s="9"/>
      <c r="BK54" s="9"/>
      <c r="BL54" s="9"/>
      <c r="BM54" s="9"/>
      <c r="BN54" s="9"/>
      <c r="BO54" s="9"/>
      <c r="BP54" s="9"/>
      <c r="BQ54" s="9"/>
      <c r="BR54" s="9"/>
      <c r="BS54" s="9"/>
    </row>
    <row r="55" spans="1:71" x14ac:dyDescent="0.25">
      <c r="A55" s="9"/>
      <c r="B55" s="9"/>
      <c r="C55" s="9"/>
      <c r="D55" s="9"/>
      <c r="E55" s="9"/>
      <c r="F55" s="9"/>
      <c r="G55" s="9"/>
      <c r="H55" s="9"/>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c r="AK55" s="9"/>
      <c r="AL55" s="9"/>
      <c r="AM55" s="9"/>
      <c r="AN55" s="9"/>
      <c r="AO55" s="9"/>
      <c r="AP55" s="9"/>
      <c r="AQ55" s="9"/>
      <c r="AR55" s="9"/>
      <c r="AS55" s="9"/>
      <c r="AT55" s="9"/>
      <c r="AU55" s="9"/>
      <c r="AV55" s="9"/>
      <c r="AW55" s="9"/>
      <c r="AX55" s="9"/>
      <c r="AY55" s="9"/>
      <c r="AZ55" s="9"/>
      <c r="BA55" s="9"/>
      <c r="BB55" s="9"/>
      <c r="BC55" s="9"/>
      <c r="BD55" s="9"/>
      <c r="BE55" s="9"/>
      <c r="BF55" s="9"/>
      <c r="BG55" s="9"/>
      <c r="BH55" s="9"/>
      <c r="BI55" s="9"/>
      <c r="BJ55" s="9"/>
      <c r="BK55" s="9"/>
      <c r="BL55" s="9"/>
      <c r="BM55" s="9"/>
      <c r="BN55" s="9"/>
      <c r="BO55" s="9"/>
      <c r="BP55" s="9"/>
      <c r="BQ55" s="9"/>
      <c r="BR55" s="9"/>
      <c r="BS55" s="9"/>
    </row>
    <row r="56" spans="1:71" x14ac:dyDescent="0.25">
      <c r="A56" s="9"/>
      <c r="B56" s="9"/>
      <c r="C56" s="9"/>
      <c r="D56" s="9"/>
      <c r="E56" s="9"/>
      <c r="F56" s="9"/>
      <c r="G56" s="9"/>
      <c r="H56" s="9"/>
      <c r="I56" s="9"/>
      <c r="J56" s="9"/>
      <c r="K56" s="9"/>
      <c r="L56" s="9"/>
      <c r="M56" s="9"/>
      <c r="N56" s="9"/>
      <c r="O56" s="9"/>
      <c r="P56" s="9"/>
      <c r="Q56" s="9"/>
      <c r="R56" s="9"/>
      <c r="S56" s="9"/>
      <c r="T56" s="9"/>
      <c r="U56" s="9"/>
      <c r="V56" s="9"/>
      <c r="W56" s="9"/>
      <c r="X56" s="9"/>
      <c r="Y56" s="9"/>
      <c r="Z56" s="9"/>
      <c r="AA56" s="9"/>
      <c r="AB56" s="9"/>
      <c r="AC56" s="9"/>
      <c r="AD56" s="9"/>
      <c r="AE56" s="9"/>
      <c r="AF56" s="9"/>
      <c r="AG56" s="9"/>
      <c r="AH56" s="9"/>
      <c r="AI56" s="9"/>
      <c r="AJ56" s="9"/>
      <c r="AK56" s="9"/>
      <c r="AL56" s="9"/>
      <c r="AM56" s="9"/>
      <c r="AN56" s="9"/>
      <c r="AO56" s="9"/>
      <c r="AP56" s="9"/>
      <c r="AQ56" s="9"/>
      <c r="AR56" s="9"/>
      <c r="AS56" s="9"/>
      <c r="AT56" s="9"/>
      <c r="AU56" s="9"/>
      <c r="AV56" s="9"/>
      <c r="AW56" s="9"/>
      <c r="AX56" s="9"/>
      <c r="AY56" s="9"/>
      <c r="AZ56" s="9"/>
      <c r="BA56" s="9"/>
      <c r="BB56" s="9"/>
      <c r="BC56" s="9"/>
      <c r="BD56" s="9"/>
      <c r="BE56" s="9"/>
      <c r="BF56" s="9"/>
      <c r="BG56" s="9"/>
      <c r="BH56" s="9"/>
      <c r="BI56" s="9"/>
      <c r="BJ56" s="9"/>
      <c r="BK56" s="9"/>
      <c r="BL56" s="9"/>
      <c r="BM56" s="9"/>
      <c r="BN56" s="9"/>
      <c r="BO56" s="9"/>
      <c r="BP56" s="9"/>
      <c r="BQ56" s="9"/>
      <c r="BR56" s="9"/>
      <c r="BS56" s="9"/>
    </row>
    <row r="57" spans="1:71" x14ac:dyDescent="0.25">
      <c r="A57" s="9"/>
      <c r="B57" s="9"/>
      <c r="C57" s="9"/>
      <c r="D57" s="9"/>
      <c r="E57" s="9"/>
      <c r="F57" s="9"/>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c r="AN57" s="9"/>
      <c r="AO57" s="9"/>
      <c r="AP57" s="9"/>
      <c r="AQ57" s="9"/>
      <c r="AR57" s="9"/>
      <c r="AS57" s="9"/>
      <c r="AT57" s="9"/>
      <c r="AU57" s="9"/>
      <c r="AV57" s="9"/>
      <c r="AW57" s="9"/>
      <c r="AX57" s="9"/>
      <c r="AY57" s="9"/>
      <c r="AZ57" s="9"/>
      <c r="BA57" s="9"/>
      <c r="BB57" s="9"/>
      <c r="BC57" s="9"/>
      <c r="BD57" s="9"/>
      <c r="BE57" s="9"/>
      <c r="BF57" s="9"/>
      <c r="BG57" s="9"/>
      <c r="BH57" s="9"/>
      <c r="BI57" s="9"/>
      <c r="BJ57" s="9"/>
      <c r="BK57" s="9"/>
      <c r="BL57" s="9"/>
      <c r="BM57" s="9"/>
      <c r="BN57" s="9"/>
      <c r="BO57" s="9"/>
      <c r="BP57" s="9"/>
      <c r="BQ57" s="9"/>
      <c r="BR57" s="9"/>
      <c r="BS57" s="9"/>
    </row>
    <row r="58" spans="1:71" x14ac:dyDescent="0.25">
      <c r="A58" s="9"/>
      <c r="B58" s="9"/>
      <c r="C58" s="9"/>
      <c r="D58" s="9"/>
      <c r="E58" s="9"/>
      <c r="F58" s="9"/>
      <c r="G58" s="9"/>
      <c r="H58" s="9"/>
      <c r="I58" s="9"/>
      <c r="J58" s="9"/>
      <c r="K58" s="9"/>
      <c r="L58" s="9"/>
      <c r="M58" s="9"/>
      <c r="N58" s="9"/>
      <c r="O58" s="9"/>
      <c r="P58" s="9"/>
      <c r="Q58" s="9"/>
      <c r="R58" s="9"/>
      <c r="S58" s="9"/>
      <c r="T58" s="9"/>
      <c r="U58" s="9"/>
      <c r="V58" s="9"/>
      <c r="W58" s="9"/>
      <c r="X58" s="9"/>
      <c r="Y58" s="9"/>
      <c r="Z58" s="9"/>
      <c r="AA58" s="9"/>
      <c r="AB58" s="9"/>
      <c r="AC58" s="9"/>
      <c r="AD58" s="9"/>
      <c r="AE58" s="9"/>
      <c r="AF58" s="9"/>
      <c r="AG58" s="9"/>
      <c r="AH58" s="9"/>
      <c r="AI58" s="9"/>
      <c r="AJ58" s="9"/>
      <c r="AK58" s="9"/>
      <c r="AL58" s="9"/>
      <c r="AM58" s="9"/>
      <c r="AN58" s="9"/>
      <c r="AO58" s="9"/>
      <c r="AP58" s="9"/>
      <c r="AQ58" s="9"/>
      <c r="AR58" s="9"/>
      <c r="AS58" s="9"/>
      <c r="AT58" s="9"/>
      <c r="AU58" s="9"/>
      <c r="AV58" s="9"/>
      <c r="AW58" s="9"/>
      <c r="AX58" s="9"/>
      <c r="AY58" s="9"/>
      <c r="AZ58" s="9"/>
      <c r="BA58" s="9"/>
      <c r="BB58" s="9"/>
      <c r="BC58" s="9"/>
      <c r="BD58" s="9"/>
      <c r="BE58" s="9"/>
      <c r="BF58" s="9"/>
      <c r="BG58" s="9"/>
      <c r="BH58" s="9"/>
      <c r="BI58" s="9"/>
      <c r="BJ58" s="9"/>
      <c r="BK58" s="9"/>
      <c r="BL58" s="9"/>
      <c r="BM58" s="9"/>
      <c r="BN58" s="9"/>
      <c r="BO58" s="9"/>
      <c r="BP58" s="9"/>
      <c r="BQ58" s="9"/>
      <c r="BR58" s="9"/>
      <c r="BS58" s="9"/>
    </row>
    <row r="59" spans="1:71" x14ac:dyDescent="0.25">
      <c r="A59" s="9"/>
      <c r="B59" s="9"/>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9"/>
      <c r="BK59" s="9"/>
      <c r="BL59" s="9"/>
      <c r="BM59" s="9"/>
      <c r="BN59" s="9"/>
      <c r="BO59" s="9"/>
      <c r="BP59" s="9"/>
      <c r="BQ59" s="9"/>
      <c r="BR59" s="9"/>
      <c r="BS59" s="9"/>
    </row>
    <row r="60" spans="1:71" x14ac:dyDescent="0.25">
      <c r="A60" s="9"/>
      <c r="B60" s="9"/>
      <c r="C60" s="9"/>
      <c r="D60" s="9"/>
      <c r="E60" s="9"/>
      <c r="F60" s="9"/>
      <c r="G60" s="9"/>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c r="AL60" s="9"/>
      <c r="AM60" s="9"/>
      <c r="AN60" s="9"/>
      <c r="AO60" s="9"/>
      <c r="AP60" s="9"/>
      <c r="AQ60" s="9"/>
      <c r="AR60" s="9"/>
      <c r="AS60" s="9"/>
      <c r="AT60" s="9"/>
      <c r="AU60" s="9"/>
      <c r="AV60" s="9"/>
      <c r="AW60" s="9"/>
      <c r="AX60" s="9"/>
      <c r="AY60" s="9"/>
      <c r="AZ60" s="9"/>
      <c r="BA60" s="9"/>
      <c r="BB60" s="9"/>
      <c r="BC60" s="9"/>
      <c r="BD60" s="9"/>
      <c r="BE60" s="9"/>
      <c r="BF60" s="9"/>
      <c r="BG60" s="9"/>
      <c r="BH60" s="9"/>
      <c r="BI60" s="9"/>
      <c r="BJ60" s="9"/>
      <c r="BK60" s="9"/>
      <c r="BL60" s="9"/>
      <c r="BM60" s="9"/>
      <c r="BN60" s="9"/>
      <c r="BO60" s="9"/>
      <c r="BP60" s="9"/>
      <c r="BQ60" s="9"/>
      <c r="BR60" s="9"/>
      <c r="BS60" s="9"/>
    </row>
    <row r="61" spans="1:71" x14ac:dyDescent="0.25">
      <c r="A61" s="9"/>
      <c r="B61" s="9"/>
      <c r="C61" s="9"/>
      <c r="D61" s="9"/>
      <c r="E61" s="9"/>
      <c r="F61" s="9"/>
      <c r="G61" s="9"/>
      <c r="H61" s="9"/>
      <c r="I61" s="9"/>
      <c r="J61" s="9"/>
      <c r="K61" s="9"/>
      <c r="L61" s="9"/>
      <c r="M61" s="9"/>
      <c r="N61" s="9"/>
      <c r="O61" s="9"/>
      <c r="P61" s="9"/>
      <c r="Q61" s="9"/>
      <c r="R61" s="9"/>
      <c r="S61" s="9"/>
      <c r="T61" s="9"/>
      <c r="U61" s="9"/>
      <c r="V61" s="9"/>
      <c r="W61" s="9"/>
      <c r="X61" s="9"/>
      <c r="Y61" s="9"/>
      <c r="Z61" s="9"/>
      <c r="AA61" s="9"/>
      <c r="AB61" s="9"/>
      <c r="AC61" s="9"/>
      <c r="AD61" s="9"/>
      <c r="AE61" s="9"/>
      <c r="AF61" s="9"/>
      <c r="AG61" s="9"/>
      <c r="AH61" s="9"/>
      <c r="AI61" s="9"/>
      <c r="AJ61" s="9"/>
      <c r="AK61" s="9"/>
      <c r="AL61" s="9"/>
      <c r="AM61" s="9"/>
      <c r="AN61" s="9"/>
      <c r="AO61" s="9"/>
      <c r="AP61" s="9"/>
      <c r="AQ61" s="9"/>
      <c r="AR61" s="9"/>
      <c r="AS61" s="9"/>
      <c r="AT61" s="9"/>
      <c r="AU61" s="9"/>
      <c r="AV61" s="9"/>
      <c r="AW61" s="9"/>
      <c r="AX61" s="9"/>
      <c r="AY61" s="9"/>
      <c r="AZ61" s="9"/>
      <c r="BA61" s="9"/>
      <c r="BB61" s="9"/>
      <c r="BC61" s="9"/>
      <c r="BD61" s="9"/>
      <c r="BE61" s="9"/>
      <c r="BF61" s="9"/>
      <c r="BG61" s="9"/>
      <c r="BH61" s="9"/>
      <c r="BI61" s="9"/>
      <c r="BJ61" s="9"/>
      <c r="BK61" s="9"/>
      <c r="BL61" s="9"/>
      <c r="BM61" s="9"/>
      <c r="BN61" s="9"/>
      <c r="BO61" s="9"/>
      <c r="BP61" s="9"/>
      <c r="BQ61" s="9"/>
      <c r="BR61" s="9"/>
      <c r="BS61" s="9"/>
    </row>
    <row r="62" spans="1:71" x14ac:dyDescent="0.25">
      <c r="A62" s="9"/>
      <c r="B62" s="9"/>
      <c r="C62" s="9"/>
      <c r="D62" s="9"/>
      <c r="E62" s="9"/>
      <c r="F62" s="9"/>
      <c r="G62" s="9"/>
      <c r="H62" s="9"/>
      <c r="I62" s="9"/>
      <c r="J62" s="9"/>
      <c r="K62" s="9"/>
      <c r="L62" s="9"/>
      <c r="M62" s="9"/>
      <c r="N62" s="9"/>
      <c r="O62" s="9"/>
      <c r="P62" s="9"/>
      <c r="Q62" s="9"/>
      <c r="R62" s="9"/>
      <c r="S62" s="9"/>
      <c r="T62" s="9"/>
      <c r="U62" s="9"/>
      <c r="V62" s="9"/>
      <c r="W62" s="9"/>
      <c r="X62" s="9"/>
      <c r="Y62" s="9"/>
      <c r="Z62" s="9"/>
      <c r="AA62" s="9"/>
      <c r="AB62" s="9"/>
      <c r="AC62" s="9"/>
      <c r="AD62" s="9"/>
      <c r="AE62" s="9"/>
      <c r="AF62" s="9"/>
      <c r="AG62" s="9"/>
      <c r="AH62" s="9"/>
      <c r="AI62" s="9"/>
      <c r="AJ62" s="9"/>
      <c r="AK62" s="9"/>
      <c r="AL62" s="9"/>
      <c r="AM62" s="9"/>
      <c r="AN62" s="9"/>
      <c r="AO62" s="9"/>
      <c r="AP62" s="9"/>
      <c r="AQ62" s="9"/>
      <c r="AR62" s="9"/>
      <c r="AS62" s="9"/>
      <c r="AT62" s="9"/>
      <c r="AU62" s="9"/>
      <c r="AV62" s="9"/>
      <c r="AW62" s="9"/>
      <c r="AX62" s="9"/>
      <c r="AY62" s="9"/>
      <c r="AZ62" s="9"/>
      <c r="BA62" s="9"/>
      <c r="BB62" s="9"/>
      <c r="BC62" s="9"/>
      <c r="BD62" s="9"/>
      <c r="BE62" s="9"/>
      <c r="BF62" s="9"/>
      <c r="BG62" s="9"/>
      <c r="BH62" s="9"/>
      <c r="BI62" s="9"/>
      <c r="BJ62" s="9"/>
      <c r="BK62" s="9"/>
      <c r="BL62" s="9"/>
      <c r="BM62" s="9"/>
      <c r="BN62" s="9"/>
      <c r="BO62" s="9"/>
      <c r="BP62" s="9"/>
      <c r="BQ62" s="9"/>
      <c r="BR62" s="9"/>
      <c r="BS62" s="9"/>
    </row>
    <row r="63" spans="1:71" x14ac:dyDescent="0.25">
      <c r="A63" s="9"/>
      <c r="B63" s="9"/>
      <c r="C63" s="9"/>
      <c r="D63" s="9"/>
      <c r="E63" s="9"/>
      <c r="F63" s="9"/>
      <c r="G63" s="9"/>
      <c r="H63" s="9"/>
      <c r="I63" s="9"/>
      <c r="J63" s="9"/>
      <c r="K63" s="9"/>
      <c r="L63" s="9"/>
      <c r="M63" s="9"/>
      <c r="N63" s="9"/>
      <c r="O63" s="9"/>
      <c r="P63" s="9"/>
      <c r="Q63" s="9"/>
      <c r="R63" s="9"/>
      <c r="S63" s="9"/>
      <c r="T63" s="9"/>
      <c r="U63" s="9"/>
      <c r="V63" s="9"/>
      <c r="W63" s="9"/>
      <c r="X63" s="9"/>
      <c r="Y63" s="9"/>
      <c r="Z63" s="9"/>
      <c r="AA63" s="9"/>
      <c r="AB63" s="9"/>
      <c r="AC63" s="9"/>
      <c r="AD63" s="9"/>
      <c r="AE63" s="9"/>
      <c r="AF63" s="9"/>
      <c r="AG63" s="9"/>
      <c r="AH63" s="9"/>
      <c r="AI63" s="9"/>
      <c r="AJ63" s="9"/>
      <c r="AK63" s="9"/>
      <c r="AL63" s="9"/>
      <c r="AM63" s="9"/>
      <c r="AN63" s="9"/>
      <c r="AO63" s="9"/>
      <c r="AP63" s="9"/>
      <c r="AQ63" s="9"/>
      <c r="AR63" s="9"/>
      <c r="AS63" s="9"/>
      <c r="AT63" s="9"/>
      <c r="AU63" s="9"/>
      <c r="AV63" s="9"/>
      <c r="AW63" s="9"/>
      <c r="AX63" s="9"/>
      <c r="AY63" s="9"/>
      <c r="AZ63" s="9"/>
      <c r="BA63" s="9"/>
      <c r="BB63" s="9"/>
      <c r="BC63" s="9"/>
      <c r="BD63" s="9"/>
      <c r="BE63" s="9"/>
      <c r="BF63" s="9"/>
      <c r="BG63" s="9"/>
      <c r="BH63" s="9"/>
      <c r="BI63" s="9"/>
      <c r="BJ63" s="9"/>
      <c r="BK63" s="9"/>
      <c r="BL63" s="9"/>
      <c r="BM63" s="9"/>
      <c r="BN63" s="9"/>
      <c r="BO63" s="9"/>
      <c r="BP63" s="9"/>
      <c r="BQ63" s="9"/>
      <c r="BR63" s="9"/>
      <c r="BS63" s="9"/>
    </row>
    <row r="64" spans="1:71" x14ac:dyDescent="0.25">
      <c r="A64" s="9"/>
      <c r="B64" s="9"/>
      <c r="C64" s="9"/>
      <c r="D64" s="9"/>
      <c r="E64" s="9"/>
      <c r="F64" s="9"/>
      <c r="G64" s="9"/>
      <c r="H64" s="9"/>
      <c r="I64" s="9"/>
      <c r="J64" s="9"/>
      <c r="K64" s="9"/>
      <c r="L64" s="9"/>
      <c r="M64" s="9"/>
      <c r="N64" s="9"/>
      <c r="O64" s="9"/>
      <c r="P64" s="9"/>
      <c r="Q64" s="9"/>
      <c r="R64" s="9"/>
      <c r="S64" s="9"/>
      <c r="T64" s="9"/>
      <c r="U64" s="9"/>
      <c r="V64" s="9"/>
      <c r="W64" s="9"/>
      <c r="X64" s="9"/>
      <c r="Y64" s="9"/>
      <c r="Z64" s="9"/>
      <c r="AA64" s="9"/>
      <c r="AB64" s="9"/>
      <c r="AC64" s="9"/>
      <c r="AD64" s="9"/>
      <c r="AE64" s="9"/>
      <c r="AF64" s="9"/>
      <c r="AG64" s="9"/>
      <c r="AH64" s="9"/>
      <c r="AI64" s="9"/>
      <c r="AJ64" s="9"/>
      <c r="AK64" s="9"/>
      <c r="AL64" s="9"/>
      <c r="AM64" s="9"/>
      <c r="AN64" s="9"/>
      <c r="AO64" s="9"/>
      <c r="AP64" s="9"/>
      <c r="AQ64" s="9"/>
      <c r="AR64" s="9"/>
      <c r="AS64" s="9"/>
      <c r="AT64" s="9"/>
      <c r="AU64" s="9"/>
      <c r="AV64" s="9"/>
      <c r="AW64" s="9"/>
      <c r="AX64" s="9"/>
      <c r="AY64" s="9"/>
      <c r="AZ64" s="9"/>
      <c r="BA64" s="9"/>
      <c r="BB64" s="9"/>
      <c r="BC64" s="9"/>
      <c r="BD64" s="9"/>
      <c r="BE64" s="9"/>
      <c r="BF64" s="9"/>
      <c r="BG64" s="9"/>
      <c r="BH64" s="9"/>
      <c r="BI64" s="9"/>
      <c r="BJ64" s="9"/>
      <c r="BK64" s="9"/>
      <c r="BL64" s="9"/>
      <c r="BM64" s="9"/>
      <c r="BN64" s="9"/>
      <c r="BO64" s="9"/>
      <c r="BP64" s="9"/>
      <c r="BQ64" s="9"/>
      <c r="BR64" s="9"/>
      <c r="BS64" s="9"/>
    </row>
    <row r="65" spans="1:71" x14ac:dyDescent="0.25">
      <c r="A65" s="9"/>
      <c r="B65" s="9"/>
      <c r="C65" s="9"/>
      <c r="D65" s="9"/>
      <c r="E65" s="9"/>
      <c r="F65" s="9"/>
      <c r="G65" s="9"/>
      <c r="H65" s="9"/>
      <c r="I65" s="9"/>
      <c r="J65" s="9"/>
      <c r="K65" s="9"/>
      <c r="L65" s="9"/>
      <c r="M65" s="9"/>
      <c r="N65" s="9"/>
      <c r="O65" s="9"/>
      <c r="P65" s="9"/>
      <c r="Q65" s="9"/>
      <c r="R65" s="9"/>
      <c r="S65" s="9"/>
      <c r="T65" s="9"/>
      <c r="U65" s="9"/>
      <c r="V65" s="9"/>
      <c r="W65" s="9"/>
      <c r="X65" s="9"/>
      <c r="Y65" s="9"/>
      <c r="Z65" s="9"/>
      <c r="AA65" s="9"/>
      <c r="AB65" s="9"/>
      <c r="AC65" s="9"/>
      <c r="AD65" s="9"/>
      <c r="AE65" s="9"/>
      <c r="AF65" s="9"/>
      <c r="AG65" s="9"/>
      <c r="AH65" s="9"/>
      <c r="AI65" s="9"/>
      <c r="AJ65" s="9"/>
      <c r="AK65" s="9"/>
      <c r="AL65" s="9"/>
      <c r="AM65" s="9"/>
      <c r="AN65" s="9"/>
      <c r="AO65" s="9"/>
      <c r="AP65" s="9"/>
      <c r="AQ65" s="9"/>
      <c r="AR65" s="9"/>
      <c r="AS65" s="9"/>
      <c r="AT65" s="9"/>
      <c r="AU65" s="9"/>
      <c r="AV65" s="9"/>
      <c r="AW65" s="9"/>
      <c r="AX65" s="9"/>
      <c r="AY65" s="9"/>
      <c r="AZ65" s="9"/>
      <c r="BA65" s="9"/>
      <c r="BB65" s="9"/>
      <c r="BC65" s="9"/>
      <c r="BD65" s="9"/>
      <c r="BE65" s="9"/>
      <c r="BF65" s="9"/>
      <c r="BG65" s="9"/>
      <c r="BH65" s="9"/>
      <c r="BI65" s="9"/>
      <c r="BJ65" s="9"/>
      <c r="BK65" s="9"/>
      <c r="BL65" s="9"/>
      <c r="BM65" s="9"/>
      <c r="BN65" s="9"/>
      <c r="BO65" s="9"/>
      <c r="BP65" s="9"/>
      <c r="BQ65" s="9"/>
      <c r="BR65" s="9"/>
      <c r="BS65" s="9"/>
    </row>
    <row r="66" spans="1:71" x14ac:dyDescent="0.25">
      <c r="A66" s="9"/>
      <c r="B66" s="9"/>
      <c r="C66" s="9"/>
      <c r="D66" s="9"/>
      <c r="E66" s="9"/>
      <c r="F66" s="9"/>
      <c r="G66" s="9"/>
      <c r="H66" s="9"/>
      <c r="I66" s="9"/>
      <c r="J66" s="9"/>
      <c r="K66" s="9"/>
      <c r="L66" s="9"/>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9"/>
      <c r="AR66" s="9"/>
      <c r="AS66" s="9"/>
      <c r="AT66" s="9"/>
      <c r="AU66" s="9"/>
      <c r="AV66" s="9"/>
      <c r="AW66" s="9"/>
      <c r="AX66" s="9"/>
      <c r="AY66" s="9"/>
      <c r="AZ66" s="9"/>
      <c r="BA66" s="9"/>
      <c r="BB66" s="9"/>
      <c r="BC66" s="9"/>
      <c r="BD66" s="9"/>
      <c r="BE66" s="9"/>
      <c r="BF66" s="9"/>
      <c r="BG66" s="9"/>
      <c r="BH66" s="9"/>
      <c r="BI66" s="9"/>
      <c r="BJ66" s="9"/>
      <c r="BK66" s="9"/>
      <c r="BL66" s="9"/>
      <c r="BM66" s="9"/>
      <c r="BN66" s="9"/>
      <c r="BO66" s="9"/>
      <c r="BP66" s="9"/>
      <c r="BQ66" s="9"/>
      <c r="BR66" s="9"/>
      <c r="BS66" s="9"/>
    </row>
    <row r="67" spans="1:71" x14ac:dyDescent="0.25">
      <c r="A67" s="9"/>
      <c r="B67" s="9"/>
      <c r="C67" s="9"/>
      <c r="D67" s="9"/>
      <c r="E67" s="9"/>
      <c r="F67" s="9"/>
      <c r="G67" s="9"/>
      <c r="H67" s="9"/>
      <c r="I67" s="9"/>
      <c r="J67" s="9"/>
      <c r="K67" s="9"/>
      <c r="L67" s="9"/>
      <c r="M67" s="9"/>
      <c r="N67" s="9"/>
      <c r="O67" s="9"/>
      <c r="P67" s="9"/>
      <c r="Q67" s="9"/>
      <c r="R67" s="9"/>
      <c r="S67" s="9"/>
      <c r="T67" s="9"/>
      <c r="U67" s="9"/>
      <c r="V67" s="9"/>
      <c r="W67" s="9"/>
      <c r="X67" s="9"/>
      <c r="Y67" s="9"/>
      <c r="Z67" s="9"/>
      <c r="AA67" s="9"/>
      <c r="AB67" s="9"/>
      <c r="AC67" s="9"/>
      <c r="AD67" s="9"/>
      <c r="AE67" s="9"/>
      <c r="AF67" s="9"/>
      <c r="AG67" s="9"/>
      <c r="AH67" s="9"/>
      <c r="AI67" s="9"/>
      <c r="AJ67" s="9"/>
      <c r="AK67" s="9"/>
      <c r="AL67" s="9"/>
      <c r="AM67" s="9"/>
      <c r="AN67" s="9"/>
      <c r="AO67" s="9"/>
      <c r="AP67" s="9"/>
      <c r="AQ67" s="9"/>
      <c r="AR67" s="9"/>
      <c r="AS67" s="9"/>
      <c r="AT67" s="9"/>
      <c r="AU67" s="9"/>
      <c r="AV67" s="9"/>
      <c r="AW67" s="9"/>
      <c r="AX67" s="9"/>
      <c r="AY67" s="9"/>
      <c r="AZ67" s="9"/>
      <c r="BA67" s="9"/>
      <c r="BB67" s="9"/>
      <c r="BC67" s="9"/>
      <c r="BD67" s="9"/>
      <c r="BE67" s="9"/>
      <c r="BF67" s="9"/>
      <c r="BG67" s="9"/>
      <c r="BH67" s="9"/>
      <c r="BI67" s="9"/>
      <c r="BJ67" s="9"/>
      <c r="BK67" s="9"/>
      <c r="BL67" s="9"/>
      <c r="BM67" s="9"/>
      <c r="BN67" s="9"/>
      <c r="BO67" s="9"/>
      <c r="BP67" s="9"/>
      <c r="BQ67" s="9"/>
      <c r="BR67" s="9"/>
      <c r="BS67" s="9"/>
    </row>
  </sheetData>
  <mergeCells count="2">
    <mergeCell ref="AB28:AD28"/>
    <mergeCell ref="AE28:AG2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workbookViewId="0">
      <selection activeCell="I9" sqref="I9"/>
    </sheetView>
  </sheetViews>
  <sheetFormatPr baseColWidth="10" defaultRowHeight="15" x14ac:dyDescent="0.25"/>
  <cols>
    <col min="4" max="4" width="25.7109375" bestFit="1" customWidth="1"/>
    <col min="9" max="9" width="37.85546875" bestFit="1" customWidth="1"/>
  </cols>
  <sheetData>
    <row r="1" spans="1:19" s="9" customFormat="1" ht="18.75" x14ac:dyDescent="0.3">
      <c r="A1" s="25" t="s">
        <v>161</v>
      </c>
    </row>
    <row r="2" spans="1:19" x14ac:dyDescent="0.25">
      <c r="A2" s="21" t="s">
        <v>67</v>
      </c>
      <c r="B2" s="21" t="s">
        <v>162</v>
      </c>
      <c r="C2" s="21" t="s">
        <v>26</v>
      </c>
      <c r="D2" s="21" t="s">
        <v>25</v>
      </c>
      <c r="E2" s="21" t="s">
        <v>163</v>
      </c>
      <c r="F2" s="21" t="s">
        <v>23</v>
      </c>
      <c r="G2" s="21" t="s">
        <v>21</v>
      </c>
      <c r="H2" s="21" t="s">
        <v>19</v>
      </c>
      <c r="I2" s="21" t="s">
        <v>22</v>
      </c>
      <c r="J2" s="21" t="s">
        <v>20</v>
      </c>
      <c r="K2" s="21" t="s">
        <v>18</v>
      </c>
      <c r="L2" s="21" t="s">
        <v>164</v>
      </c>
      <c r="M2" s="21" t="s">
        <v>165</v>
      </c>
      <c r="N2" s="21" t="s">
        <v>166</v>
      </c>
      <c r="O2" s="21" t="s">
        <v>167</v>
      </c>
      <c r="P2" s="21" t="s">
        <v>168</v>
      </c>
      <c r="Q2" s="21" t="s">
        <v>169</v>
      </c>
      <c r="R2" s="21" t="s">
        <v>170</v>
      </c>
      <c r="S2" s="21" t="s">
        <v>171</v>
      </c>
    </row>
    <row r="3" spans="1:19" x14ac:dyDescent="0.25">
      <c r="A3" s="26">
        <v>9201700001</v>
      </c>
      <c r="B3" s="27">
        <v>5</v>
      </c>
      <c r="C3" s="26" t="s">
        <v>10</v>
      </c>
      <c r="D3" s="26" t="s">
        <v>9</v>
      </c>
      <c r="E3" s="22" t="s">
        <v>8</v>
      </c>
      <c r="F3" s="23">
        <v>805612</v>
      </c>
      <c r="G3" s="23">
        <v>805613</v>
      </c>
      <c r="H3" s="23">
        <v>805615</v>
      </c>
      <c r="I3" s="22" t="s">
        <v>4</v>
      </c>
      <c r="J3" s="22" t="s">
        <v>7</v>
      </c>
      <c r="K3" s="22" t="s">
        <v>5</v>
      </c>
      <c r="L3" s="23">
        <v>805615</v>
      </c>
      <c r="M3" s="24"/>
      <c r="N3" s="24"/>
      <c r="O3" s="24"/>
      <c r="P3" s="24"/>
      <c r="Q3" s="24"/>
      <c r="R3" s="22" t="s">
        <v>106</v>
      </c>
      <c r="S3" s="22"/>
    </row>
    <row r="4" spans="1:19" x14ac:dyDescent="0.25">
      <c r="A4" s="22">
        <v>9201700001</v>
      </c>
      <c r="B4" s="23">
        <v>40</v>
      </c>
      <c r="C4" s="22" t="s">
        <v>13</v>
      </c>
      <c r="D4" s="22" t="s">
        <v>12</v>
      </c>
      <c r="E4" s="22" t="s">
        <v>8</v>
      </c>
      <c r="F4" s="23">
        <v>805612</v>
      </c>
      <c r="G4" s="23">
        <v>805614</v>
      </c>
      <c r="H4" s="23">
        <v>805616</v>
      </c>
      <c r="I4" s="22" t="s">
        <v>4</v>
      </c>
      <c r="J4" s="22" t="s">
        <v>11</v>
      </c>
      <c r="K4" s="22" t="s">
        <v>6</v>
      </c>
      <c r="L4" s="23">
        <v>805616</v>
      </c>
      <c r="M4" s="24"/>
      <c r="N4" s="24"/>
      <c r="O4" s="24"/>
      <c r="P4" s="24"/>
      <c r="Q4" s="24"/>
      <c r="R4" s="22" t="s">
        <v>106</v>
      </c>
      <c r="S4" s="22"/>
    </row>
  </sheetData>
  <pageMargins left="0.7" right="0.7" top="0.75" bottom="0.75" header="0.3" footer="0.3"/>
  <pageSetup paperSize="14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48"/>
  <sheetViews>
    <sheetView workbookViewId="0">
      <selection activeCell="E16" sqref="E16"/>
    </sheetView>
  </sheetViews>
  <sheetFormatPr baseColWidth="10" defaultRowHeight="15" x14ac:dyDescent="0.25"/>
  <cols>
    <col min="1" max="1" width="11.42578125" style="9"/>
    <col min="2" max="2" width="15.140625" style="9" customWidth="1"/>
    <col min="3" max="16384" width="11.42578125" style="9"/>
  </cols>
  <sheetData>
    <row r="1" spans="1:80" ht="26.25" x14ac:dyDescent="0.4">
      <c r="A1" s="20" t="s">
        <v>160</v>
      </c>
    </row>
    <row r="4" spans="1:80" ht="18.75" x14ac:dyDescent="0.3">
      <c r="A4" s="16" t="s">
        <v>159</v>
      </c>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row>
    <row r="5" spans="1:80" x14ac:dyDescent="0.25">
      <c r="A5" s="15" t="s">
        <v>26</v>
      </c>
      <c r="B5" s="15" t="s">
        <v>67</v>
      </c>
      <c r="C5" s="15" t="s">
        <v>24</v>
      </c>
      <c r="D5" s="15" t="s">
        <v>63</v>
      </c>
      <c r="E5" s="15" t="s">
        <v>101</v>
      </c>
      <c r="F5" s="15" t="s">
        <v>100</v>
      </c>
      <c r="G5" s="15" t="s">
        <v>113</v>
      </c>
      <c r="H5" s="15" t="s">
        <v>112</v>
      </c>
      <c r="I5" s="15" t="s">
        <v>60</v>
      </c>
      <c r="J5" s="15" t="s">
        <v>114</v>
      </c>
      <c r="K5" s="15" t="s">
        <v>158</v>
      </c>
      <c r="L5" s="15" t="s">
        <v>83</v>
      </c>
      <c r="M5" s="15" t="s">
        <v>56</v>
      </c>
      <c r="N5" s="15" t="s">
        <v>81</v>
      </c>
      <c r="O5" s="15" t="s">
        <v>157</v>
      </c>
      <c r="P5" s="15" t="s">
        <v>156</v>
      </c>
      <c r="Q5" s="15" t="s">
        <v>155</v>
      </c>
      <c r="R5" s="15" t="s">
        <v>27</v>
      </c>
      <c r="S5" s="15" t="s">
        <v>108</v>
      </c>
      <c r="T5" s="15" t="s">
        <v>54</v>
      </c>
      <c r="U5" s="15" t="s">
        <v>53</v>
      </c>
      <c r="V5" s="15" t="s">
        <v>52</v>
      </c>
      <c r="W5" s="15" t="s">
        <v>17</v>
      </c>
      <c r="X5" s="15" t="s">
        <v>16</v>
      </c>
      <c r="Y5" s="15" t="s">
        <v>42</v>
      </c>
      <c r="Z5" s="15" t="s">
        <v>15</v>
      </c>
      <c r="AA5" s="15" t="s">
        <v>14</v>
      </c>
      <c r="AB5" s="15" t="s">
        <v>57</v>
      </c>
      <c r="AC5" s="15" t="s">
        <v>116</v>
      </c>
      <c r="AD5" s="14"/>
      <c r="AE5" s="14"/>
      <c r="AF5" s="14"/>
      <c r="AG5" s="14"/>
      <c r="AH5" s="14"/>
      <c r="AI5" s="14"/>
      <c r="AJ5" s="14"/>
      <c r="AK5" s="14"/>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c r="BX5" s="14"/>
      <c r="BY5" s="14"/>
      <c r="BZ5" s="14"/>
      <c r="CA5" s="14"/>
      <c r="CB5" s="14"/>
    </row>
    <row r="6" spans="1:80" x14ac:dyDescent="0.25">
      <c r="A6" s="18" t="s">
        <v>41</v>
      </c>
      <c r="B6" s="18" t="s">
        <v>66</v>
      </c>
      <c r="C6" s="18" t="s">
        <v>39</v>
      </c>
      <c r="D6" s="17">
        <v>856827</v>
      </c>
      <c r="E6" s="17">
        <v>928662</v>
      </c>
      <c r="F6" s="17">
        <v>706</v>
      </c>
      <c r="G6" s="17">
        <v>30000444</v>
      </c>
      <c r="H6" s="18" t="s">
        <v>104</v>
      </c>
      <c r="I6" s="18" t="s">
        <v>69</v>
      </c>
      <c r="J6" s="18" t="s">
        <v>154</v>
      </c>
      <c r="K6" s="18" t="s">
        <v>99</v>
      </c>
      <c r="L6" s="18" t="s">
        <v>99</v>
      </c>
      <c r="M6" s="18" t="s">
        <v>134</v>
      </c>
      <c r="N6" s="17">
        <v>1</v>
      </c>
      <c r="O6" s="18" t="s">
        <v>153</v>
      </c>
      <c r="P6" s="17">
        <v>1123834</v>
      </c>
      <c r="Q6" s="18" t="s">
        <v>40</v>
      </c>
      <c r="R6" s="17">
        <v>1</v>
      </c>
      <c r="S6" s="19"/>
      <c r="T6" s="17">
        <v>900</v>
      </c>
      <c r="U6" s="17">
        <v>0</v>
      </c>
      <c r="V6" s="17">
        <v>0</v>
      </c>
      <c r="W6" s="17">
        <v>0.09</v>
      </c>
      <c r="X6" s="17">
        <v>1.42</v>
      </c>
      <c r="Y6" s="17">
        <v>16.309999999999999</v>
      </c>
      <c r="Z6" s="17">
        <v>1.39</v>
      </c>
      <c r="AA6" s="17">
        <v>5.51</v>
      </c>
      <c r="AB6" s="17">
        <v>40</v>
      </c>
      <c r="AC6" s="18" t="s">
        <v>106</v>
      </c>
      <c r="AD6" s="14"/>
      <c r="AE6" s="14"/>
      <c r="AF6" s="14"/>
      <c r="AG6" s="14"/>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c r="BI6" s="14"/>
      <c r="BJ6" s="14"/>
      <c r="BK6" s="14"/>
      <c r="BL6" s="14"/>
      <c r="BM6" s="14"/>
      <c r="BN6" s="14"/>
      <c r="BO6" s="14"/>
      <c r="BP6" s="14"/>
      <c r="BQ6" s="14"/>
      <c r="BR6" s="14"/>
      <c r="BS6" s="14"/>
      <c r="BT6" s="14"/>
      <c r="BU6" s="14"/>
      <c r="BV6" s="14"/>
      <c r="BW6" s="14"/>
      <c r="BX6" s="14"/>
      <c r="BY6" s="14"/>
      <c r="BZ6" s="14"/>
      <c r="CA6" s="14"/>
      <c r="CB6" s="14"/>
    </row>
    <row r="7" spans="1:80" x14ac:dyDescent="0.25">
      <c r="A7" s="18" t="s">
        <v>41</v>
      </c>
      <c r="B7" s="18" t="s">
        <v>66</v>
      </c>
      <c r="C7" s="18" t="s">
        <v>39</v>
      </c>
      <c r="D7" s="17">
        <v>856827</v>
      </c>
      <c r="E7" s="17">
        <v>928661</v>
      </c>
      <c r="F7" s="17">
        <v>706</v>
      </c>
      <c r="G7" s="17">
        <v>30000444</v>
      </c>
      <c r="H7" s="18" t="s">
        <v>104</v>
      </c>
      <c r="I7" s="18" t="s">
        <v>69</v>
      </c>
      <c r="J7" s="18" t="s">
        <v>154</v>
      </c>
      <c r="K7" s="18" t="s">
        <v>99</v>
      </c>
      <c r="L7" s="18" t="s">
        <v>99</v>
      </c>
      <c r="M7" s="18" t="s">
        <v>134</v>
      </c>
      <c r="N7" s="17">
        <v>1</v>
      </c>
      <c r="O7" s="18" t="s">
        <v>153</v>
      </c>
      <c r="P7" s="17">
        <v>1123834</v>
      </c>
      <c r="Q7" s="18" t="s">
        <v>40</v>
      </c>
      <c r="R7" s="17">
        <v>1</v>
      </c>
      <c r="S7" s="19"/>
      <c r="T7" s="17">
        <v>900</v>
      </c>
      <c r="U7" s="17">
        <v>0</v>
      </c>
      <c r="V7" s="17">
        <v>0</v>
      </c>
      <c r="W7" s="17">
        <v>0.09</v>
      </c>
      <c r="X7" s="17">
        <v>1.42</v>
      </c>
      <c r="Y7" s="17">
        <v>16.309999999999999</v>
      </c>
      <c r="Z7" s="17">
        <v>1.39</v>
      </c>
      <c r="AA7" s="17">
        <v>5.51</v>
      </c>
      <c r="AB7" s="17">
        <v>40</v>
      </c>
      <c r="AC7" s="18" t="s">
        <v>106</v>
      </c>
      <c r="AD7" s="14"/>
      <c r="AE7" s="14"/>
      <c r="AF7" s="14"/>
      <c r="AG7" s="14"/>
      <c r="AH7" s="14"/>
      <c r="AI7" s="14"/>
      <c r="AJ7" s="14"/>
      <c r="AK7" s="14"/>
      <c r="AL7" s="14"/>
      <c r="AM7" s="14"/>
      <c r="AN7" s="14"/>
      <c r="AO7" s="14"/>
      <c r="AP7" s="14"/>
      <c r="AQ7" s="14"/>
      <c r="AR7" s="14"/>
      <c r="AS7" s="14"/>
      <c r="AT7" s="14"/>
      <c r="AU7" s="14"/>
      <c r="AV7" s="14"/>
      <c r="AW7" s="14"/>
      <c r="AX7" s="14"/>
      <c r="AY7" s="14"/>
      <c r="AZ7" s="14"/>
      <c r="BA7" s="14"/>
      <c r="BB7" s="14"/>
      <c r="BC7" s="14"/>
      <c r="BD7" s="14"/>
      <c r="BE7" s="14"/>
      <c r="BF7" s="14"/>
      <c r="BG7" s="14"/>
      <c r="BH7" s="14"/>
      <c r="BI7" s="14"/>
      <c r="BJ7" s="14"/>
      <c r="BK7" s="14"/>
      <c r="BL7" s="14"/>
      <c r="BM7" s="14"/>
      <c r="BN7" s="14"/>
      <c r="BO7" s="14"/>
      <c r="BP7" s="14"/>
      <c r="BQ7" s="14"/>
      <c r="BR7" s="14"/>
      <c r="BS7" s="14"/>
      <c r="BT7" s="14"/>
      <c r="BU7" s="14"/>
      <c r="BV7" s="14"/>
      <c r="BW7" s="14"/>
      <c r="BX7" s="14"/>
      <c r="BY7" s="14"/>
      <c r="BZ7" s="14"/>
      <c r="CA7" s="14"/>
      <c r="CB7" s="14"/>
    </row>
    <row r="8" spans="1:80" x14ac:dyDescent="0.25">
      <c r="A8" s="14"/>
      <c r="B8" s="14"/>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row>
    <row r="9" spans="1:80" ht="18.75" x14ac:dyDescent="0.3">
      <c r="A9" s="16" t="s">
        <v>152</v>
      </c>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c r="BT9" s="14"/>
      <c r="BU9" s="14"/>
      <c r="BV9" s="14"/>
      <c r="BW9" s="14"/>
      <c r="BX9" s="14"/>
      <c r="BY9" s="14"/>
      <c r="BZ9" s="14"/>
      <c r="CA9" s="14"/>
      <c r="CB9" s="14"/>
    </row>
    <row r="10" spans="1:80" x14ac:dyDescent="0.25">
      <c r="A10" s="15" t="s">
        <v>26</v>
      </c>
      <c r="B10" s="15" t="s">
        <v>58</v>
      </c>
      <c r="C10" s="15" t="s">
        <v>117</v>
      </c>
      <c r="D10" s="15" t="s">
        <v>116</v>
      </c>
      <c r="E10" s="15" t="s">
        <v>115</v>
      </c>
      <c r="F10" s="15" t="s">
        <v>151</v>
      </c>
      <c r="G10" s="15" t="s">
        <v>67</v>
      </c>
      <c r="H10" s="15" t="s">
        <v>150</v>
      </c>
      <c r="I10" s="15" t="s">
        <v>149</v>
      </c>
      <c r="J10" s="15" t="s">
        <v>91</v>
      </c>
      <c r="K10" s="15" t="s">
        <v>148</v>
      </c>
      <c r="L10" s="15" t="s">
        <v>59</v>
      </c>
      <c r="M10" s="15" t="s">
        <v>24</v>
      </c>
      <c r="N10" s="15" t="s">
        <v>113</v>
      </c>
      <c r="O10" s="15" t="s">
        <v>112</v>
      </c>
      <c r="P10" s="15" t="s">
        <v>60</v>
      </c>
      <c r="Q10" s="15" t="s">
        <v>147</v>
      </c>
      <c r="R10" s="15" t="s">
        <v>114</v>
      </c>
      <c r="S10" s="15" t="s">
        <v>90</v>
      </c>
      <c r="T10" s="15" t="s">
        <v>146</v>
      </c>
      <c r="U10" s="15" t="s">
        <v>28</v>
      </c>
      <c r="V10" s="15" t="s">
        <v>62</v>
      </c>
      <c r="W10" s="15" t="s">
        <v>61</v>
      </c>
      <c r="X10" s="15" t="s">
        <v>145</v>
      </c>
      <c r="Y10" s="15" t="s">
        <v>56</v>
      </c>
      <c r="Z10" s="15" t="s">
        <v>27</v>
      </c>
      <c r="AA10" s="15" t="s">
        <v>54</v>
      </c>
      <c r="AB10" s="15" t="s">
        <v>53</v>
      </c>
      <c r="AC10" s="15" t="s">
        <v>52</v>
      </c>
      <c r="AD10" s="15" t="s">
        <v>17</v>
      </c>
      <c r="AE10" s="15" t="s">
        <v>16</v>
      </c>
      <c r="AF10" s="15" t="s">
        <v>42</v>
      </c>
      <c r="AG10" s="15" t="s">
        <v>15</v>
      </c>
      <c r="AH10" s="15" t="s">
        <v>14</v>
      </c>
      <c r="AI10" s="15" t="s">
        <v>57</v>
      </c>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BW10" s="14"/>
      <c r="BX10" s="14"/>
      <c r="BY10" s="14"/>
      <c r="BZ10" s="14"/>
      <c r="CA10" s="14"/>
      <c r="CB10" s="14"/>
    </row>
    <row r="11" spans="1:80" x14ac:dyDescent="0.25">
      <c r="A11" s="18" t="s">
        <v>41</v>
      </c>
      <c r="B11" s="18" t="s">
        <v>68</v>
      </c>
      <c r="C11" s="18" t="s">
        <v>80</v>
      </c>
      <c r="D11" s="18" t="s">
        <v>106</v>
      </c>
      <c r="E11" s="18" t="s">
        <v>80</v>
      </c>
      <c r="F11" s="19"/>
      <c r="G11" s="18" t="s">
        <v>66</v>
      </c>
      <c r="H11" s="17">
        <v>1123834</v>
      </c>
      <c r="I11" s="18" t="s">
        <v>40</v>
      </c>
      <c r="J11" s="17">
        <v>937776</v>
      </c>
      <c r="K11" s="17">
        <v>168</v>
      </c>
      <c r="L11" s="19"/>
      <c r="M11" s="18" t="s">
        <v>39</v>
      </c>
      <c r="N11" s="17">
        <v>30000444</v>
      </c>
      <c r="O11" s="18" t="s">
        <v>104</v>
      </c>
      <c r="P11" s="18" t="s">
        <v>84</v>
      </c>
      <c r="Q11" s="18" t="s">
        <v>123</v>
      </c>
      <c r="R11" s="18" t="s">
        <v>122</v>
      </c>
      <c r="S11" s="18" t="s">
        <v>89</v>
      </c>
      <c r="T11" s="18" t="s">
        <v>121</v>
      </c>
      <c r="U11" s="19"/>
      <c r="V11" s="18" t="s">
        <v>80</v>
      </c>
      <c r="W11" s="19"/>
      <c r="X11" s="18" t="s">
        <v>125</v>
      </c>
      <c r="Y11" s="18" t="s">
        <v>119</v>
      </c>
      <c r="Z11" s="17">
        <v>1.07</v>
      </c>
      <c r="AA11" s="17">
        <v>0</v>
      </c>
      <c r="AB11" s="17">
        <v>0</v>
      </c>
      <c r="AC11" s="17">
        <v>0</v>
      </c>
      <c r="AD11" s="17">
        <v>0.09</v>
      </c>
      <c r="AE11" s="17">
        <v>1.42</v>
      </c>
      <c r="AF11" s="17">
        <v>16.309999999999999</v>
      </c>
      <c r="AG11" s="17">
        <v>1.39</v>
      </c>
      <c r="AH11" s="17">
        <v>5.51</v>
      </c>
      <c r="AI11" s="17">
        <v>50</v>
      </c>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row>
    <row r="12" spans="1:80" x14ac:dyDescent="0.25">
      <c r="A12" s="18" t="s">
        <v>41</v>
      </c>
      <c r="B12" s="18" t="s">
        <v>68</v>
      </c>
      <c r="C12" s="18" t="s">
        <v>80</v>
      </c>
      <c r="D12" s="18" t="s">
        <v>106</v>
      </c>
      <c r="E12" s="18" t="s">
        <v>80</v>
      </c>
      <c r="F12" s="19"/>
      <c r="G12" s="18" t="s">
        <v>66</v>
      </c>
      <c r="H12" s="17">
        <v>1123834</v>
      </c>
      <c r="I12" s="18" t="s">
        <v>40</v>
      </c>
      <c r="J12" s="17">
        <v>937776</v>
      </c>
      <c r="K12" s="17">
        <v>96</v>
      </c>
      <c r="L12" s="19"/>
      <c r="M12" s="18" t="s">
        <v>39</v>
      </c>
      <c r="N12" s="17">
        <v>30000444</v>
      </c>
      <c r="O12" s="18" t="s">
        <v>104</v>
      </c>
      <c r="P12" s="18" t="s">
        <v>84</v>
      </c>
      <c r="Q12" s="18" t="s">
        <v>123</v>
      </c>
      <c r="R12" s="18" t="s">
        <v>122</v>
      </c>
      <c r="S12" s="18" t="s">
        <v>89</v>
      </c>
      <c r="T12" s="18" t="s">
        <v>121</v>
      </c>
      <c r="U12" s="19"/>
      <c r="V12" s="18" t="s">
        <v>80</v>
      </c>
      <c r="W12" s="19"/>
      <c r="X12" s="18" t="s">
        <v>144</v>
      </c>
      <c r="Y12" s="18" t="s">
        <v>143</v>
      </c>
      <c r="Z12" s="17">
        <v>1.8</v>
      </c>
      <c r="AA12" s="17">
        <v>25.28</v>
      </c>
      <c r="AB12" s="17">
        <v>0</v>
      </c>
      <c r="AC12" s="17">
        <v>0</v>
      </c>
      <c r="AD12" s="17">
        <v>0.09</v>
      </c>
      <c r="AE12" s="17">
        <v>1.42</v>
      </c>
      <c r="AF12" s="17">
        <v>16.309999999999999</v>
      </c>
      <c r="AG12" s="17">
        <v>1.39</v>
      </c>
      <c r="AH12" s="17">
        <v>5.51</v>
      </c>
      <c r="AI12" s="17">
        <v>50</v>
      </c>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row>
    <row r="13" spans="1:80" x14ac:dyDescent="0.25">
      <c r="A13" s="18" t="s">
        <v>41</v>
      </c>
      <c r="B13" s="18" t="s">
        <v>68</v>
      </c>
      <c r="C13" s="18" t="s">
        <v>80</v>
      </c>
      <c r="D13" s="18" t="s">
        <v>106</v>
      </c>
      <c r="E13" s="18" t="s">
        <v>80</v>
      </c>
      <c r="F13" s="19"/>
      <c r="G13" s="18" t="s">
        <v>66</v>
      </c>
      <c r="H13" s="17">
        <v>1123834</v>
      </c>
      <c r="I13" s="18" t="s">
        <v>40</v>
      </c>
      <c r="J13" s="17">
        <v>937776</v>
      </c>
      <c r="K13" s="17">
        <v>175</v>
      </c>
      <c r="L13" s="19"/>
      <c r="M13" s="18" t="s">
        <v>39</v>
      </c>
      <c r="N13" s="17">
        <v>30000444</v>
      </c>
      <c r="O13" s="18" t="s">
        <v>104</v>
      </c>
      <c r="P13" s="18" t="s">
        <v>84</v>
      </c>
      <c r="Q13" s="18" t="s">
        <v>123</v>
      </c>
      <c r="R13" s="18" t="s">
        <v>122</v>
      </c>
      <c r="S13" s="18" t="s">
        <v>89</v>
      </c>
      <c r="T13" s="18" t="s">
        <v>121</v>
      </c>
      <c r="U13" s="19"/>
      <c r="V13" s="18" t="s">
        <v>80</v>
      </c>
      <c r="W13" s="19"/>
      <c r="X13" s="18" t="s">
        <v>142</v>
      </c>
      <c r="Y13" s="18" t="s">
        <v>136</v>
      </c>
      <c r="Z13" s="17">
        <v>5.2</v>
      </c>
      <c r="AA13" s="17">
        <v>9.94</v>
      </c>
      <c r="AB13" s="17">
        <v>0</v>
      </c>
      <c r="AC13" s="17">
        <v>0</v>
      </c>
      <c r="AD13" s="17">
        <v>0.09</v>
      </c>
      <c r="AE13" s="17">
        <v>1.42</v>
      </c>
      <c r="AF13" s="17">
        <v>16.309999999999999</v>
      </c>
      <c r="AG13" s="17">
        <v>1.39</v>
      </c>
      <c r="AH13" s="17">
        <v>5.51</v>
      </c>
      <c r="AI13" s="17">
        <v>50</v>
      </c>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row>
    <row r="14" spans="1:80" x14ac:dyDescent="0.25">
      <c r="A14" s="18" t="s">
        <v>41</v>
      </c>
      <c r="B14" s="18" t="s">
        <v>68</v>
      </c>
      <c r="C14" s="18" t="s">
        <v>80</v>
      </c>
      <c r="D14" s="18" t="s">
        <v>106</v>
      </c>
      <c r="E14" s="18" t="s">
        <v>80</v>
      </c>
      <c r="F14" s="19"/>
      <c r="G14" s="18" t="s">
        <v>66</v>
      </c>
      <c r="H14" s="17">
        <v>1123834</v>
      </c>
      <c r="I14" s="18" t="s">
        <v>40</v>
      </c>
      <c r="J14" s="17">
        <v>937776</v>
      </c>
      <c r="K14" s="17">
        <v>164</v>
      </c>
      <c r="L14" s="19"/>
      <c r="M14" s="18" t="s">
        <v>39</v>
      </c>
      <c r="N14" s="17">
        <v>30000444</v>
      </c>
      <c r="O14" s="18" t="s">
        <v>104</v>
      </c>
      <c r="P14" s="18" t="s">
        <v>84</v>
      </c>
      <c r="Q14" s="18" t="s">
        <v>123</v>
      </c>
      <c r="R14" s="18" t="s">
        <v>122</v>
      </c>
      <c r="S14" s="18" t="s">
        <v>89</v>
      </c>
      <c r="T14" s="18" t="s">
        <v>121</v>
      </c>
      <c r="U14" s="19"/>
      <c r="V14" s="18" t="s">
        <v>80</v>
      </c>
      <c r="W14" s="19"/>
      <c r="X14" s="18" t="s">
        <v>124</v>
      </c>
      <c r="Y14" s="18" t="s">
        <v>119</v>
      </c>
      <c r="Z14" s="17">
        <v>0.28999999999999998</v>
      </c>
      <c r="AA14" s="17">
        <v>0</v>
      </c>
      <c r="AB14" s="17">
        <v>0</v>
      </c>
      <c r="AC14" s="17">
        <v>0</v>
      </c>
      <c r="AD14" s="17">
        <v>0.09</v>
      </c>
      <c r="AE14" s="17">
        <v>1.42</v>
      </c>
      <c r="AF14" s="17">
        <v>16.309999999999999</v>
      </c>
      <c r="AG14" s="17">
        <v>1.39</v>
      </c>
      <c r="AH14" s="17">
        <v>5.51</v>
      </c>
      <c r="AI14" s="17">
        <v>50</v>
      </c>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row>
    <row r="15" spans="1:80" x14ac:dyDescent="0.25">
      <c r="A15" s="18" t="s">
        <v>41</v>
      </c>
      <c r="B15" s="18" t="s">
        <v>68</v>
      </c>
      <c r="C15" s="18" t="s">
        <v>80</v>
      </c>
      <c r="D15" s="18" t="s">
        <v>106</v>
      </c>
      <c r="E15" s="18" t="s">
        <v>80</v>
      </c>
      <c r="F15" s="19"/>
      <c r="G15" s="18" t="s">
        <v>66</v>
      </c>
      <c r="H15" s="17">
        <v>1123834</v>
      </c>
      <c r="I15" s="18" t="s">
        <v>40</v>
      </c>
      <c r="J15" s="17">
        <v>937776</v>
      </c>
      <c r="K15" s="17">
        <v>165</v>
      </c>
      <c r="L15" s="19"/>
      <c r="M15" s="18" t="s">
        <v>39</v>
      </c>
      <c r="N15" s="17">
        <v>30000444</v>
      </c>
      <c r="O15" s="18" t="s">
        <v>104</v>
      </c>
      <c r="P15" s="18" t="s">
        <v>84</v>
      </c>
      <c r="Q15" s="18" t="s">
        <v>123</v>
      </c>
      <c r="R15" s="18" t="s">
        <v>122</v>
      </c>
      <c r="S15" s="18" t="s">
        <v>89</v>
      </c>
      <c r="T15" s="18" t="s">
        <v>121</v>
      </c>
      <c r="U15" s="19"/>
      <c r="V15" s="18" t="s">
        <v>80</v>
      </c>
      <c r="W15" s="19"/>
      <c r="X15" s="18" t="s">
        <v>127</v>
      </c>
      <c r="Y15" s="18" t="s">
        <v>119</v>
      </c>
      <c r="Z15" s="17">
        <v>1.73</v>
      </c>
      <c r="AA15" s="17">
        <v>0</v>
      </c>
      <c r="AB15" s="17">
        <v>0</v>
      </c>
      <c r="AC15" s="17">
        <v>0</v>
      </c>
      <c r="AD15" s="17">
        <v>0.09</v>
      </c>
      <c r="AE15" s="17">
        <v>1.42</v>
      </c>
      <c r="AF15" s="17">
        <v>16.309999999999999</v>
      </c>
      <c r="AG15" s="17">
        <v>1.39</v>
      </c>
      <c r="AH15" s="17">
        <v>5.51</v>
      </c>
      <c r="AI15" s="17">
        <v>50</v>
      </c>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row>
    <row r="16" spans="1:80" x14ac:dyDescent="0.25">
      <c r="A16" s="18" t="s">
        <v>41</v>
      </c>
      <c r="B16" s="18" t="s">
        <v>68</v>
      </c>
      <c r="C16" s="18" t="s">
        <v>80</v>
      </c>
      <c r="D16" s="18" t="s">
        <v>106</v>
      </c>
      <c r="E16" s="18" t="s">
        <v>80</v>
      </c>
      <c r="F16" s="19"/>
      <c r="G16" s="18" t="s">
        <v>66</v>
      </c>
      <c r="H16" s="17">
        <v>1123834</v>
      </c>
      <c r="I16" s="18" t="s">
        <v>40</v>
      </c>
      <c r="J16" s="17">
        <v>937776</v>
      </c>
      <c r="K16" s="17">
        <v>176</v>
      </c>
      <c r="L16" s="19"/>
      <c r="M16" s="18" t="s">
        <v>39</v>
      </c>
      <c r="N16" s="17">
        <v>30000444</v>
      </c>
      <c r="O16" s="18" t="s">
        <v>104</v>
      </c>
      <c r="P16" s="18" t="s">
        <v>84</v>
      </c>
      <c r="Q16" s="18" t="s">
        <v>123</v>
      </c>
      <c r="R16" s="18" t="s">
        <v>122</v>
      </c>
      <c r="S16" s="18" t="s">
        <v>89</v>
      </c>
      <c r="T16" s="18" t="s">
        <v>121</v>
      </c>
      <c r="U16" s="19"/>
      <c r="V16" s="18" t="s">
        <v>80</v>
      </c>
      <c r="W16" s="19"/>
      <c r="X16" s="18" t="s">
        <v>141</v>
      </c>
      <c r="Y16" s="18" t="s">
        <v>140</v>
      </c>
      <c r="Z16" s="17">
        <v>1</v>
      </c>
      <c r="AA16" s="17">
        <v>3.51</v>
      </c>
      <c r="AB16" s="17">
        <v>0</v>
      </c>
      <c r="AC16" s="17">
        <v>0</v>
      </c>
      <c r="AD16" s="17">
        <v>0.09</v>
      </c>
      <c r="AE16" s="17">
        <v>1.42</v>
      </c>
      <c r="AF16" s="17">
        <v>16.309999999999999</v>
      </c>
      <c r="AG16" s="17">
        <v>1.39</v>
      </c>
      <c r="AH16" s="17">
        <v>5.51</v>
      </c>
      <c r="AI16" s="17">
        <v>50</v>
      </c>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row>
    <row r="17" spans="1:80" x14ac:dyDescent="0.25">
      <c r="A17" s="18" t="s">
        <v>41</v>
      </c>
      <c r="B17" s="18" t="s">
        <v>68</v>
      </c>
      <c r="C17" s="18" t="s">
        <v>80</v>
      </c>
      <c r="D17" s="18" t="s">
        <v>106</v>
      </c>
      <c r="E17" s="18" t="s">
        <v>80</v>
      </c>
      <c r="F17" s="19"/>
      <c r="G17" s="18" t="s">
        <v>66</v>
      </c>
      <c r="H17" s="17">
        <v>1123834</v>
      </c>
      <c r="I17" s="18" t="s">
        <v>40</v>
      </c>
      <c r="J17" s="17">
        <v>937776</v>
      </c>
      <c r="K17" s="17">
        <v>63</v>
      </c>
      <c r="L17" s="19"/>
      <c r="M17" s="18" t="s">
        <v>39</v>
      </c>
      <c r="N17" s="17">
        <v>30000444</v>
      </c>
      <c r="O17" s="18" t="s">
        <v>104</v>
      </c>
      <c r="P17" s="18" t="s">
        <v>84</v>
      </c>
      <c r="Q17" s="18" t="s">
        <v>123</v>
      </c>
      <c r="R17" s="18" t="s">
        <v>122</v>
      </c>
      <c r="S17" s="18" t="s">
        <v>89</v>
      </c>
      <c r="T17" s="18" t="s">
        <v>121</v>
      </c>
      <c r="U17" s="19"/>
      <c r="V17" s="18" t="s">
        <v>80</v>
      </c>
      <c r="W17" s="19"/>
      <c r="X17" s="18" t="s">
        <v>126</v>
      </c>
      <c r="Y17" s="18" t="s">
        <v>119</v>
      </c>
      <c r="Z17" s="17">
        <v>2</v>
      </c>
      <c r="AA17" s="17">
        <v>16.18</v>
      </c>
      <c r="AB17" s="17">
        <v>0</v>
      </c>
      <c r="AC17" s="17">
        <v>0</v>
      </c>
      <c r="AD17" s="17">
        <v>0.09</v>
      </c>
      <c r="AE17" s="17">
        <v>1.42</v>
      </c>
      <c r="AF17" s="17">
        <v>16.309999999999999</v>
      </c>
      <c r="AG17" s="17">
        <v>1.39</v>
      </c>
      <c r="AH17" s="17">
        <v>5.51</v>
      </c>
      <c r="AI17" s="17">
        <v>50</v>
      </c>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row>
    <row r="18" spans="1:80" x14ac:dyDescent="0.25">
      <c r="A18" s="18" t="s">
        <v>41</v>
      </c>
      <c r="B18" s="18" t="s">
        <v>68</v>
      </c>
      <c r="C18" s="18" t="s">
        <v>80</v>
      </c>
      <c r="D18" s="18" t="s">
        <v>106</v>
      </c>
      <c r="E18" s="18" t="s">
        <v>80</v>
      </c>
      <c r="F18" s="19"/>
      <c r="G18" s="18" t="s">
        <v>66</v>
      </c>
      <c r="H18" s="17">
        <v>1123834</v>
      </c>
      <c r="I18" s="18" t="s">
        <v>40</v>
      </c>
      <c r="J18" s="17">
        <v>937776</v>
      </c>
      <c r="K18" s="17">
        <v>66</v>
      </c>
      <c r="L18" s="19"/>
      <c r="M18" s="18" t="s">
        <v>39</v>
      </c>
      <c r="N18" s="17">
        <v>30000444</v>
      </c>
      <c r="O18" s="18" t="s">
        <v>104</v>
      </c>
      <c r="P18" s="18" t="s">
        <v>84</v>
      </c>
      <c r="Q18" s="18" t="s">
        <v>123</v>
      </c>
      <c r="R18" s="18" t="s">
        <v>122</v>
      </c>
      <c r="S18" s="18" t="s">
        <v>89</v>
      </c>
      <c r="T18" s="18" t="s">
        <v>121</v>
      </c>
      <c r="U18" s="19"/>
      <c r="V18" s="18" t="s">
        <v>80</v>
      </c>
      <c r="W18" s="19"/>
      <c r="X18" s="18" t="s">
        <v>139</v>
      </c>
      <c r="Y18" s="18" t="s">
        <v>119</v>
      </c>
      <c r="Z18" s="17">
        <v>0.57999999999999996</v>
      </c>
      <c r="AA18" s="17">
        <v>16.18</v>
      </c>
      <c r="AB18" s="17">
        <v>0</v>
      </c>
      <c r="AC18" s="17">
        <v>0</v>
      </c>
      <c r="AD18" s="17">
        <v>0.09</v>
      </c>
      <c r="AE18" s="17">
        <v>1.42</v>
      </c>
      <c r="AF18" s="17">
        <v>16.309999999999999</v>
      </c>
      <c r="AG18" s="17">
        <v>1.39</v>
      </c>
      <c r="AH18" s="17">
        <v>5.51</v>
      </c>
      <c r="AI18" s="17">
        <v>50</v>
      </c>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c r="BX18" s="14"/>
      <c r="BY18" s="14"/>
      <c r="BZ18" s="14"/>
      <c r="CA18" s="14"/>
      <c r="CB18" s="14"/>
    </row>
    <row r="19" spans="1:80" x14ac:dyDescent="0.25">
      <c r="A19" s="18" t="s">
        <v>41</v>
      </c>
      <c r="B19" s="18" t="s">
        <v>68</v>
      </c>
      <c r="C19" s="18" t="s">
        <v>80</v>
      </c>
      <c r="D19" s="18" t="s">
        <v>106</v>
      </c>
      <c r="E19" s="18" t="s">
        <v>80</v>
      </c>
      <c r="F19" s="19"/>
      <c r="G19" s="18" t="s">
        <v>66</v>
      </c>
      <c r="H19" s="17">
        <v>1123834</v>
      </c>
      <c r="I19" s="18" t="s">
        <v>40</v>
      </c>
      <c r="J19" s="17">
        <v>937776</v>
      </c>
      <c r="K19" s="17">
        <v>154</v>
      </c>
      <c r="L19" s="19"/>
      <c r="M19" s="18" t="s">
        <v>39</v>
      </c>
      <c r="N19" s="17">
        <v>30000444</v>
      </c>
      <c r="O19" s="18" t="s">
        <v>104</v>
      </c>
      <c r="P19" s="18" t="s">
        <v>84</v>
      </c>
      <c r="Q19" s="18" t="s">
        <v>123</v>
      </c>
      <c r="R19" s="18" t="s">
        <v>122</v>
      </c>
      <c r="S19" s="18" t="s">
        <v>89</v>
      </c>
      <c r="T19" s="18" t="s">
        <v>121</v>
      </c>
      <c r="U19" s="19"/>
      <c r="V19" s="18" t="s">
        <v>80</v>
      </c>
      <c r="W19" s="19"/>
      <c r="X19" s="18" t="s">
        <v>138</v>
      </c>
      <c r="Y19" s="18" t="s">
        <v>119</v>
      </c>
      <c r="Z19" s="17">
        <v>0.51</v>
      </c>
      <c r="AA19" s="17">
        <v>66.28</v>
      </c>
      <c r="AB19" s="17">
        <v>0</v>
      </c>
      <c r="AC19" s="17">
        <v>0</v>
      </c>
      <c r="AD19" s="17">
        <v>0.09</v>
      </c>
      <c r="AE19" s="17">
        <v>1.42</v>
      </c>
      <c r="AF19" s="17">
        <v>16.309999999999999</v>
      </c>
      <c r="AG19" s="17">
        <v>1.39</v>
      </c>
      <c r="AH19" s="17">
        <v>5.51</v>
      </c>
      <c r="AI19" s="17">
        <v>50</v>
      </c>
      <c r="AJ19" s="14"/>
      <c r="AK19" s="14"/>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c r="BT19" s="14"/>
      <c r="BU19" s="14"/>
      <c r="BV19" s="14"/>
      <c r="BW19" s="14"/>
      <c r="BX19" s="14"/>
      <c r="BY19" s="14"/>
      <c r="BZ19" s="14"/>
      <c r="CA19" s="14"/>
      <c r="CB19" s="14"/>
    </row>
    <row r="20" spans="1:80" x14ac:dyDescent="0.25">
      <c r="A20" s="18" t="s">
        <v>41</v>
      </c>
      <c r="B20" s="18" t="s">
        <v>68</v>
      </c>
      <c r="C20" s="18" t="s">
        <v>80</v>
      </c>
      <c r="D20" s="18" t="s">
        <v>106</v>
      </c>
      <c r="E20" s="18" t="s">
        <v>80</v>
      </c>
      <c r="F20" s="19"/>
      <c r="G20" s="18" t="s">
        <v>66</v>
      </c>
      <c r="H20" s="17">
        <v>1123834</v>
      </c>
      <c r="I20" s="18" t="s">
        <v>40</v>
      </c>
      <c r="J20" s="17">
        <v>937776</v>
      </c>
      <c r="K20" s="17">
        <v>151</v>
      </c>
      <c r="L20" s="19"/>
      <c r="M20" s="18" t="s">
        <v>39</v>
      </c>
      <c r="N20" s="17">
        <v>30000444</v>
      </c>
      <c r="O20" s="18" t="s">
        <v>104</v>
      </c>
      <c r="P20" s="18" t="s">
        <v>84</v>
      </c>
      <c r="Q20" s="18" t="s">
        <v>123</v>
      </c>
      <c r="R20" s="18" t="s">
        <v>122</v>
      </c>
      <c r="S20" s="18" t="s">
        <v>89</v>
      </c>
      <c r="T20" s="18" t="s">
        <v>121</v>
      </c>
      <c r="U20" s="19"/>
      <c r="V20" s="18" t="s">
        <v>80</v>
      </c>
      <c r="W20" s="19"/>
      <c r="X20" s="18" t="s">
        <v>137</v>
      </c>
      <c r="Y20" s="18" t="s">
        <v>136</v>
      </c>
      <c r="Z20" s="17">
        <v>36.6</v>
      </c>
      <c r="AA20" s="17">
        <v>2.14</v>
      </c>
      <c r="AB20" s="17">
        <v>0</v>
      </c>
      <c r="AC20" s="17">
        <v>0</v>
      </c>
      <c r="AD20" s="17">
        <v>0.09</v>
      </c>
      <c r="AE20" s="17">
        <v>1.42</v>
      </c>
      <c r="AF20" s="17">
        <v>16.309999999999999</v>
      </c>
      <c r="AG20" s="17">
        <v>1.39</v>
      </c>
      <c r="AH20" s="17">
        <v>5.51</v>
      </c>
      <c r="AI20" s="17">
        <v>50</v>
      </c>
      <c r="AJ20" s="14"/>
      <c r="AK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4"/>
      <c r="BN20" s="14"/>
      <c r="BO20" s="14"/>
      <c r="BP20" s="14"/>
      <c r="BQ20" s="14"/>
      <c r="BR20" s="14"/>
      <c r="BS20" s="14"/>
      <c r="BT20" s="14"/>
      <c r="BU20" s="14"/>
      <c r="BV20" s="14"/>
      <c r="BW20" s="14"/>
      <c r="BX20" s="14"/>
      <c r="BY20" s="14"/>
      <c r="BZ20" s="14"/>
      <c r="CA20" s="14"/>
      <c r="CB20" s="14"/>
    </row>
    <row r="21" spans="1:80" x14ac:dyDescent="0.25">
      <c r="A21" s="18" t="s">
        <v>41</v>
      </c>
      <c r="B21" s="18" t="s">
        <v>68</v>
      </c>
      <c r="C21" s="18" t="s">
        <v>80</v>
      </c>
      <c r="D21" s="18" t="s">
        <v>106</v>
      </c>
      <c r="E21" s="18" t="s">
        <v>80</v>
      </c>
      <c r="F21" s="19"/>
      <c r="G21" s="18" t="s">
        <v>66</v>
      </c>
      <c r="H21" s="17">
        <v>1123834</v>
      </c>
      <c r="I21" s="18" t="s">
        <v>40</v>
      </c>
      <c r="J21" s="17">
        <v>938163</v>
      </c>
      <c r="K21" s="17">
        <v>63</v>
      </c>
      <c r="L21" s="19"/>
      <c r="M21" s="18" t="s">
        <v>39</v>
      </c>
      <c r="N21" s="17">
        <v>30000444</v>
      </c>
      <c r="O21" s="18" t="s">
        <v>104</v>
      </c>
      <c r="P21" s="18" t="s">
        <v>84</v>
      </c>
      <c r="Q21" s="18" t="s">
        <v>123</v>
      </c>
      <c r="R21" s="18" t="s">
        <v>122</v>
      </c>
      <c r="S21" s="18" t="s">
        <v>88</v>
      </c>
      <c r="T21" s="18" t="s">
        <v>121</v>
      </c>
      <c r="U21" s="19"/>
      <c r="V21" s="18" t="s">
        <v>80</v>
      </c>
      <c r="W21" s="19"/>
      <c r="X21" s="18" t="s">
        <v>126</v>
      </c>
      <c r="Y21" s="18" t="s">
        <v>119</v>
      </c>
      <c r="Z21" s="17">
        <v>3.12</v>
      </c>
      <c r="AA21" s="17">
        <v>16.18</v>
      </c>
      <c r="AB21" s="17">
        <v>0</v>
      </c>
      <c r="AC21" s="17">
        <v>0</v>
      </c>
      <c r="AD21" s="17">
        <v>0.09</v>
      </c>
      <c r="AE21" s="17">
        <v>1.42</v>
      </c>
      <c r="AF21" s="17">
        <v>16.309999999999999</v>
      </c>
      <c r="AG21" s="17">
        <v>1.39</v>
      </c>
      <c r="AH21" s="17">
        <v>5.51</v>
      </c>
      <c r="AI21" s="17">
        <v>50</v>
      </c>
      <c r="AJ21" s="14"/>
      <c r="AK21" s="14"/>
      <c r="AL21" s="14"/>
      <c r="AM21" s="14"/>
      <c r="AN21" s="14"/>
      <c r="AO21" s="14"/>
      <c r="AP21" s="14"/>
      <c r="AQ21" s="14"/>
      <c r="AR21" s="14"/>
      <c r="AS21" s="14"/>
      <c r="AT21" s="14"/>
      <c r="AU21" s="14"/>
      <c r="AV21" s="14"/>
      <c r="AW21" s="14"/>
      <c r="AX21" s="14"/>
      <c r="AY21" s="14"/>
      <c r="AZ21" s="14"/>
      <c r="BA21" s="14"/>
      <c r="BB21" s="14"/>
      <c r="BC21" s="14"/>
      <c r="BD21" s="14"/>
      <c r="BE21" s="14"/>
      <c r="BF21" s="14"/>
      <c r="BG21" s="14"/>
      <c r="BH21" s="14"/>
      <c r="BI21" s="14"/>
      <c r="BJ21" s="14"/>
      <c r="BK21" s="14"/>
      <c r="BL21" s="14"/>
      <c r="BM21" s="14"/>
      <c r="BN21" s="14"/>
      <c r="BO21" s="14"/>
      <c r="BP21" s="14"/>
      <c r="BQ21" s="14"/>
      <c r="BR21" s="14"/>
      <c r="BS21" s="14"/>
      <c r="BT21" s="14"/>
      <c r="BU21" s="14"/>
      <c r="BV21" s="14"/>
      <c r="BW21" s="14"/>
      <c r="BX21" s="14"/>
      <c r="BY21" s="14"/>
      <c r="BZ21" s="14"/>
      <c r="CA21" s="14"/>
      <c r="CB21" s="14"/>
    </row>
    <row r="22" spans="1:80" x14ac:dyDescent="0.25">
      <c r="A22" s="18" t="s">
        <v>41</v>
      </c>
      <c r="B22" s="18" t="s">
        <v>68</v>
      </c>
      <c r="C22" s="18" t="s">
        <v>80</v>
      </c>
      <c r="D22" s="18" t="s">
        <v>106</v>
      </c>
      <c r="E22" s="18" t="s">
        <v>80</v>
      </c>
      <c r="F22" s="19"/>
      <c r="G22" s="18" t="s">
        <v>66</v>
      </c>
      <c r="H22" s="17">
        <v>1123834</v>
      </c>
      <c r="I22" s="18" t="s">
        <v>40</v>
      </c>
      <c r="J22" s="17">
        <v>938163</v>
      </c>
      <c r="K22" s="17">
        <v>168</v>
      </c>
      <c r="L22" s="19"/>
      <c r="M22" s="18" t="s">
        <v>39</v>
      </c>
      <c r="N22" s="17">
        <v>30000444</v>
      </c>
      <c r="O22" s="18" t="s">
        <v>104</v>
      </c>
      <c r="P22" s="18" t="s">
        <v>84</v>
      </c>
      <c r="Q22" s="18" t="s">
        <v>123</v>
      </c>
      <c r="R22" s="18" t="s">
        <v>122</v>
      </c>
      <c r="S22" s="18" t="s">
        <v>88</v>
      </c>
      <c r="T22" s="18" t="s">
        <v>121</v>
      </c>
      <c r="U22" s="19"/>
      <c r="V22" s="18" t="s">
        <v>80</v>
      </c>
      <c r="W22" s="19"/>
      <c r="X22" s="18" t="s">
        <v>125</v>
      </c>
      <c r="Y22" s="18" t="s">
        <v>119</v>
      </c>
      <c r="Z22" s="17">
        <v>0.22</v>
      </c>
      <c r="AA22" s="17">
        <v>0</v>
      </c>
      <c r="AB22" s="17">
        <v>0</v>
      </c>
      <c r="AC22" s="17">
        <v>0</v>
      </c>
      <c r="AD22" s="17">
        <v>0.09</v>
      </c>
      <c r="AE22" s="17">
        <v>1.42</v>
      </c>
      <c r="AF22" s="17">
        <v>16.309999999999999</v>
      </c>
      <c r="AG22" s="17">
        <v>1.39</v>
      </c>
      <c r="AH22" s="17">
        <v>5.51</v>
      </c>
      <c r="AI22" s="17">
        <v>50</v>
      </c>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c r="BT22" s="14"/>
      <c r="BU22" s="14"/>
      <c r="BV22" s="14"/>
      <c r="BW22" s="14"/>
      <c r="BX22" s="14"/>
      <c r="BY22" s="14"/>
      <c r="BZ22" s="14"/>
      <c r="CA22" s="14"/>
      <c r="CB22" s="14"/>
    </row>
    <row r="23" spans="1:80" x14ac:dyDescent="0.25">
      <c r="A23" s="18" t="s">
        <v>41</v>
      </c>
      <c r="B23" s="18" t="s">
        <v>68</v>
      </c>
      <c r="C23" s="18" t="s">
        <v>80</v>
      </c>
      <c r="D23" s="18" t="s">
        <v>106</v>
      </c>
      <c r="E23" s="18" t="s">
        <v>80</v>
      </c>
      <c r="F23" s="19"/>
      <c r="G23" s="18" t="s">
        <v>66</v>
      </c>
      <c r="H23" s="17">
        <v>1123834</v>
      </c>
      <c r="I23" s="18" t="s">
        <v>40</v>
      </c>
      <c r="J23" s="17">
        <v>938163</v>
      </c>
      <c r="K23" s="17">
        <v>165</v>
      </c>
      <c r="L23" s="19"/>
      <c r="M23" s="18" t="s">
        <v>39</v>
      </c>
      <c r="N23" s="17">
        <v>30000444</v>
      </c>
      <c r="O23" s="18" t="s">
        <v>104</v>
      </c>
      <c r="P23" s="18" t="s">
        <v>84</v>
      </c>
      <c r="Q23" s="18" t="s">
        <v>123</v>
      </c>
      <c r="R23" s="18" t="s">
        <v>122</v>
      </c>
      <c r="S23" s="18" t="s">
        <v>88</v>
      </c>
      <c r="T23" s="18" t="s">
        <v>121</v>
      </c>
      <c r="U23" s="19"/>
      <c r="V23" s="18" t="s">
        <v>80</v>
      </c>
      <c r="W23" s="19"/>
      <c r="X23" s="18" t="s">
        <v>127</v>
      </c>
      <c r="Y23" s="18" t="s">
        <v>119</v>
      </c>
      <c r="Z23" s="17">
        <v>2.56</v>
      </c>
      <c r="AA23" s="17">
        <v>0</v>
      </c>
      <c r="AB23" s="17">
        <v>0</v>
      </c>
      <c r="AC23" s="17">
        <v>0</v>
      </c>
      <c r="AD23" s="17">
        <v>0.09</v>
      </c>
      <c r="AE23" s="17">
        <v>1.42</v>
      </c>
      <c r="AF23" s="17">
        <v>16.309999999999999</v>
      </c>
      <c r="AG23" s="17">
        <v>1.39</v>
      </c>
      <c r="AH23" s="17">
        <v>5.51</v>
      </c>
      <c r="AI23" s="17">
        <v>50</v>
      </c>
      <c r="AJ23" s="14"/>
      <c r="AK23" s="14"/>
      <c r="AL23" s="14"/>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4"/>
      <c r="BN23" s="14"/>
      <c r="BO23" s="14"/>
      <c r="BP23" s="14"/>
      <c r="BQ23" s="14"/>
      <c r="BR23" s="14"/>
      <c r="BS23" s="14"/>
      <c r="BT23" s="14"/>
      <c r="BU23" s="14"/>
      <c r="BV23" s="14"/>
      <c r="BW23" s="14"/>
      <c r="BX23" s="14"/>
      <c r="BY23" s="14"/>
      <c r="BZ23" s="14"/>
      <c r="CA23" s="14"/>
      <c r="CB23" s="14"/>
    </row>
    <row r="24" spans="1:80" x14ac:dyDescent="0.25">
      <c r="A24" s="18" t="s">
        <v>41</v>
      </c>
      <c r="B24" s="18" t="s">
        <v>68</v>
      </c>
      <c r="C24" s="18" t="s">
        <v>80</v>
      </c>
      <c r="D24" s="18" t="s">
        <v>106</v>
      </c>
      <c r="E24" s="18" t="s">
        <v>80</v>
      </c>
      <c r="F24" s="19"/>
      <c r="G24" s="18" t="s">
        <v>66</v>
      </c>
      <c r="H24" s="17">
        <v>1123834</v>
      </c>
      <c r="I24" s="18" t="s">
        <v>40</v>
      </c>
      <c r="J24" s="17">
        <v>938163</v>
      </c>
      <c r="K24" s="17">
        <v>142</v>
      </c>
      <c r="L24" s="19"/>
      <c r="M24" s="18" t="s">
        <v>39</v>
      </c>
      <c r="N24" s="17">
        <v>30000444</v>
      </c>
      <c r="O24" s="18" t="s">
        <v>104</v>
      </c>
      <c r="P24" s="18" t="s">
        <v>84</v>
      </c>
      <c r="Q24" s="18" t="s">
        <v>123</v>
      </c>
      <c r="R24" s="18" t="s">
        <v>122</v>
      </c>
      <c r="S24" s="18" t="s">
        <v>88</v>
      </c>
      <c r="T24" s="18" t="s">
        <v>121</v>
      </c>
      <c r="U24" s="19"/>
      <c r="V24" s="18" t="s">
        <v>80</v>
      </c>
      <c r="W24" s="19"/>
      <c r="X24" s="18" t="s">
        <v>120</v>
      </c>
      <c r="Y24" s="18" t="s">
        <v>119</v>
      </c>
      <c r="Z24" s="17">
        <v>0.06</v>
      </c>
      <c r="AA24" s="17">
        <v>88.48</v>
      </c>
      <c r="AB24" s="17">
        <v>0</v>
      </c>
      <c r="AC24" s="17">
        <v>0</v>
      </c>
      <c r="AD24" s="17">
        <v>0.09</v>
      </c>
      <c r="AE24" s="17">
        <v>1.42</v>
      </c>
      <c r="AF24" s="17">
        <v>16.309999999999999</v>
      </c>
      <c r="AG24" s="17">
        <v>1.39</v>
      </c>
      <c r="AH24" s="17">
        <v>5.51</v>
      </c>
      <c r="AI24" s="17">
        <v>50</v>
      </c>
      <c r="AJ24" s="14"/>
      <c r="AK24" s="14"/>
      <c r="AL24" s="14"/>
      <c r="AM24" s="14"/>
      <c r="AN24" s="14"/>
      <c r="AO24" s="14"/>
      <c r="AP24" s="14"/>
      <c r="AQ24" s="14"/>
      <c r="AR24" s="14"/>
      <c r="AS24" s="14"/>
      <c r="AT24" s="14"/>
      <c r="AU24" s="14"/>
      <c r="AV24" s="14"/>
      <c r="AW24" s="14"/>
      <c r="AX24" s="14"/>
      <c r="AY24" s="14"/>
      <c r="AZ24" s="14"/>
      <c r="BA24" s="14"/>
      <c r="BB24" s="14"/>
      <c r="BC24" s="14"/>
      <c r="BD24" s="14"/>
      <c r="BE24" s="14"/>
      <c r="BF24" s="14"/>
      <c r="BG24" s="14"/>
      <c r="BH24" s="14"/>
      <c r="BI24" s="14"/>
      <c r="BJ24" s="14"/>
      <c r="BK24" s="14"/>
      <c r="BL24" s="14"/>
      <c r="BM24" s="14"/>
      <c r="BN24" s="14"/>
      <c r="BO24" s="14"/>
      <c r="BP24" s="14"/>
      <c r="BQ24" s="14"/>
      <c r="BR24" s="14"/>
      <c r="BS24" s="14"/>
      <c r="BT24" s="14"/>
      <c r="BU24" s="14"/>
      <c r="BV24" s="14"/>
      <c r="BW24" s="14"/>
      <c r="BX24" s="14"/>
      <c r="BY24" s="14"/>
      <c r="BZ24" s="14"/>
      <c r="CA24" s="14"/>
      <c r="CB24" s="14"/>
    </row>
    <row r="25" spans="1:80" x14ac:dyDescent="0.25">
      <c r="A25" s="18" t="s">
        <v>41</v>
      </c>
      <c r="B25" s="18" t="s">
        <v>68</v>
      </c>
      <c r="C25" s="18" t="s">
        <v>80</v>
      </c>
      <c r="D25" s="18" t="s">
        <v>106</v>
      </c>
      <c r="E25" s="18" t="s">
        <v>80</v>
      </c>
      <c r="F25" s="19"/>
      <c r="G25" s="18" t="s">
        <v>66</v>
      </c>
      <c r="H25" s="17">
        <v>1123834</v>
      </c>
      <c r="I25" s="18" t="s">
        <v>40</v>
      </c>
      <c r="J25" s="17">
        <v>938163</v>
      </c>
      <c r="K25" s="17">
        <v>478</v>
      </c>
      <c r="L25" s="19"/>
      <c r="M25" s="18" t="s">
        <v>39</v>
      </c>
      <c r="N25" s="17">
        <v>30000444</v>
      </c>
      <c r="O25" s="18" t="s">
        <v>104</v>
      </c>
      <c r="P25" s="18" t="s">
        <v>84</v>
      </c>
      <c r="Q25" s="18" t="s">
        <v>123</v>
      </c>
      <c r="R25" s="18" t="s">
        <v>122</v>
      </c>
      <c r="S25" s="18" t="s">
        <v>88</v>
      </c>
      <c r="T25" s="18" t="s">
        <v>121</v>
      </c>
      <c r="U25" s="19"/>
      <c r="V25" s="18" t="s">
        <v>80</v>
      </c>
      <c r="W25" s="19"/>
      <c r="X25" s="18" t="s">
        <v>135</v>
      </c>
      <c r="Y25" s="18" t="s">
        <v>134</v>
      </c>
      <c r="Z25" s="17">
        <v>2</v>
      </c>
      <c r="AA25" s="17">
        <v>371.35</v>
      </c>
      <c r="AB25" s="17">
        <v>0</v>
      </c>
      <c r="AC25" s="17">
        <v>0</v>
      </c>
      <c r="AD25" s="17">
        <v>0.09</v>
      </c>
      <c r="AE25" s="17">
        <v>1.42</v>
      </c>
      <c r="AF25" s="17">
        <v>16.309999999999999</v>
      </c>
      <c r="AG25" s="17">
        <v>1.39</v>
      </c>
      <c r="AH25" s="17">
        <v>5.51</v>
      </c>
      <c r="AI25" s="17">
        <v>50</v>
      </c>
      <c r="AJ25" s="14"/>
      <c r="AK25" s="14"/>
      <c r="AL25" s="14"/>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c r="BM25" s="14"/>
      <c r="BN25" s="14"/>
      <c r="BO25" s="14"/>
      <c r="BP25" s="14"/>
      <c r="BQ25" s="14"/>
      <c r="BR25" s="14"/>
      <c r="BS25" s="14"/>
      <c r="BT25" s="14"/>
      <c r="BU25" s="14"/>
      <c r="BV25" s="14"/>
      <c r="BW25" s="14"/>
      <c r="BX25" s="14"/>
      <c r="BY25" s="14"/>
      <c r="BZ25" s="14"/>
      <c r="CA25" s="14"/>
      <c r="CB25" s="14"/>
    </row>
    <row r="26" spans="1:80" x14ac:dyDescent="0.25">
      <c r="A26" s="18" t="s">
        <v>41</v>
      </c>
      <c r="B26" s="18" t="s">
        <v>68</v>
      </c>
      <c r="C26" s="18" t="s">
        <v>80</v>
      </c>
      <c r="D26" s="18" t="s">
        <v>106</v>
      </c>
      <c r="E26" s="18" t="s">
        <v>80</v>
      </c>
      <c r="F26" s="19"/>
      <c r="G26" s="18" t="s">
        <v>66</v>
      </c>
      <c r="H26" s="17">
        <v>1123834</v>
      </c>
      <c r="I26" s="18" t="s">
        <v>40</v>
      </c>
      <c r="J26" s="17">
        <v>938163</v>
      </c>
      <c r="K26" s="17">
        <v>164</v>
      </c>
      <c r="L26" s="19"/>
      <c r="M26" s="18" t="s">
        <v>39</v>
      </c>
      <c r="N26" s="17">
        <v>30000444</v>
      </c>
      <c r="O26" s="18" t="s">
        <v>104</v>
      </c>
      <c r="P26" s="18" t="s">
        <v>84</v>
      </c>
      <c r="Q26" s="18" t="s">
        <v>123</v>
      </c>
      <c r="R26" s="18" t="s">
        <v>122</v>
      </c>
      <c r="S26" s="18" t="s">
        <v>88</v>
      </c>
      <c r="T26" s="18" t="s">
        <v>121</v>
      </c>
      <c r="U26" s="19"/>
      <c r="V26" s="18" t="s">
        <v>80</v>
      </c>
      <c r="W26" s="19"/>
      <c r="X26" s="18" t="s">
        <v>124</v>
      </c>
      <c r="Y26" s="18" t="s">
        <v>119</v>
      </c>
      <c r="Z26" s="17">
        <v>0.26</v>
      </c>
      <c r="AA26" s="17">
        <v>0</v>
      </c>
      <c r="AB26" s="17">
        <v>0</v>
      </c>
      <c r="AC26" s="17">
        <v>0</v>
      </c>
      <c r="AD26" s="17">
        <v>0.09</v>
      </c>
      <c r="AE26" s="17">
        <v>1.42</v>
      </c>
      <c r="AF26" s="17">
        <v>16.309999999999999</v>
      </c>
      <c r="AG26" s="17">
        <v>1.39</v>
      </c>
      <c r="AH26" s="17">
        <v>5.51</v>
      </c>
      <c r="AI26" s="17">
        <v>50</v>
      </c>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row>
    <row r="27" spans="1:80" x14ac:dyDescent="0.25">
      <c r="A27" s="18" t="s">
        <v>41</v>
      </c>
      <c r="B27" s="18" t="s">
        <v>68</v>
      </c>
      <c r="C27" s="18" t="s">
        <v>80</v>
      </c>
      <c r="D27" s="18" t="s">
        <v>106</v>
      </c>
      <c r="E27" s="18" t="s">
        <v>80</v>
      </c>
      <c r="F27" s="19"/>
      <c r="G27" s="18" t="s">
        <v>66</v>
      </c>
      <c r="H27" s="17">
        <v>1123834</v>
      </c>
      <c r="I27" s="18" t="s">
        <v>40</v>
      </c>
      <c r="J27" s="17">
        <v>939116</v>
      </c>
      <c r="K27" s="17">
        <v>142</v>
      </c>
      <c r="L27" s="19"/>
      <c r="M27" s="18" t="s">
        <v>39</v>
      </c>
      <c r="N27" s="17">
        <v>30000444</v>
      </c>
      <c r="O27" s="18" t="s">
        <v>104</v>
      </c>
      <c r="P27" s="18" t="s">
        <v>84</v>
      </c>
      <c r="Q27" s="18" t="s">
        <v>123</v>
      </c>
      <c r="R27" s="18" t="s">
        <v>122</v>
      </c>
      <c r="S27" s="18" t="s">
        <v>87</v>
      </c>
      <c r="T27" s="18" t="s">
        <v>121</v>
      </c>
      <c r="U27" s="19"/>
      <c r="V27" s="18" t="s">
        <v>80</v>
      </c>
      <c r="W27" s="19"/>
      <c r="X27" s="18" t="s">
        <v>120</v>
      </c>
      <c r="Y27" s="18" t="s">
        <v>119</v>
      </c>
      <c r="Z27" s="17">
        <v>0.06</v>
      </c>
      <c r="AA27" s="17">
        <v>88.48</v>
      </c>
      <c r="AB27" s="17">
        <v>0</v>
      </c>
      <c r="AC27" s="17">
        <v>0</v>
      </c>
      <c r="AD27" s="17">
        <v>0.09</v>
      </c>
      <c r="AE27" s="17">
        <v>1.42</v>
      </c>
      <c r="AF27" s="17">
        <v>16.309999999999999</v>
      </c>
      <c r="AG27" s="17">
        <v>1.39</v>
      </c>
      <c r="AH27" s="17">
        <v>5.51</v>
      </c>
      <c r="AI27" s="17">
        <v>50</v>
      </c>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c r="BM27" s="14"/>
      <c r="BN27" s="14"/>
      <c r="BO27" s="14"/>
      <c r="BP27" s="14"/>
      <c r="BQ27" s="14"/>
      <c r="BR27" s="14"/>
      <c r="BS27" s="14"/>
      <c r="BT27" s="14"/>
      <c r="BU27" s="14"/>
      <c r="BV27" s="14"/>
      <c r="BW27" s="14"/>
      <c r="BX27" s="14"/>
      <c r="BY27" s="14"/>
      <c r="BZ27" s="14"/>
      <c r="CA27" s="14"/>
      <c r="CB27" s="14"/>
    </row>
    <row r="28" spans="1:80" x14ac:dyDescent="0.25">
      <c r="A28" s="18" t="s">
        <v>41</v>
      </c>
      <c r="B28" s="18" t="s">
        <v>68</v>
      </c>
      <c r="C28" s="18" t="s">
        <v>80</v>
      </c>
      <c r="D28" s="18" t="s">
        <v>106</v>
      </c>
      <c r="E28" s="18" t="s">
        <v>80</v>
      </c>
      <c r="F28" s="19"/>
      <c r="G28" s="18" t="s">
        <v>66</v>
      </c>
      <c r="H28" s="17">
        <v>1123834</v>
      </c>
      <c r="I28" s="18" t="s">
        <v>40</v>
      </c>
      <c r="J28" s="17">
        <v>939116</v>
      </c>
      <c r="K28" s="17">
        <v>165</v>
      </c>
      <c r="L28" s="19"/>
      <c r="M28" s="18" t="s">
        <v>39</v>
      </c>
      <c r="N28" s="17">
        <v>30000444</v>
      </c>
      <c r="O28" s="18" t="s">
        <v>104</v>
      </c>
      <c r="P28" s="18" t="s">
        <v>84</v>
      </c>
      <c r="Q28" s="18" t="s">
        <v>123</v>
      </c>
      <c r="R28" s="18" t="s">
        <v>122</v>
      </c>
      <c r="S28" s="18" t="s">
        <v>87</v>
      </c>
      <c r="T28" s="18" t="s">
        <v>121</v>
      </c>
      <c r="U28" s="19"/>
      <c r="V28" s="18" t="s">
        <v>80</v>
      </c>
      <c r="W28" s="19"/>
      <c r="X28" s="18" t="s">
        <v>127</v>
      </c>
      <c r="Y28" s="18" t="s">
        <v>119</v>
      </c>
      <c r="Z28" s="17">
        <v>2.56</v>
      </c>
      <c r="AA28" s="17">
        <v>0</v>
      </c>
      <c r="AB28" s="17">
        <v>0</v>
      </c>
      <c r="AC28" s="17">
        <v>0</v>
      </c>
      <c r="AD28" s="17">
        <v>0.09</v>
      </c>
      <c r="AE28" s="17">
        <v>1.42</v>
      </c>
      <c r="AF28" s="17">
        <v>16.309999999999999</v>
      </c>
      <c r="AG28" s="17">
        <v>1.39</v>
      </c>
      <c r="AH28" s="17">
        <v>5.51</v>
      </c>
      <c r="AI28" s="17">
        <v>50</v>
      </c>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c r="BT28" s="14"/>
      <c r="BU28" s="14"/>
      <c r="BV28" s="14"/>
      <c r="BW28" s="14"/>
      <c r="BX28" s="14"/>
      <c r="BY28" s="14"/>
      <c r="BZ28" s="14"/>
      <c r="CA28" s="14"/>
      <c r="CB28" s="14"/>
    </row>
    <row r="29" spans="1:80" x14ac:dyDescent="0.25">
      <c r="A29" s="18" t="s">
        <v>41</v>
      </c>
      <c r="B29" s="18" t="s">
        <v>68</v>
      </c>
      <c r="C29" s="18" t="s">
        <v>80</v>
      </c>
      <c r="D29" s="18" t="s">
        <v>106</v>
      </c>
      <c r="E29" s="18" t="s">
        <v>80</v>
      </c>
      <c r="F29" s="19"/>
      <c r="G29" s="18" t="s">
        <v>66</v>
      </c>
      <c r="H29" s="17">
        <v>1123834</v>
      </c>
      <c r="I29" s="18" t="s">
        <v>40</v>
      </c>
      <c r="J29" s="17">
        <v>939116</v>
      </c>
      <c r="K29" s="17">
        <v>63</v>
      </c>
      <c r="L29" s="19"/>
      <c r="M29" s="18" t="s">
        <v>39</v>
      </c>
      <c r="N29" s="17">
        <v>30000444</v>
      </c>
      <c r="O29" s="18" t="s">
        <v>104</v>
      </c>
      <c r="P29" s="18" t="s">
        <v>84</v>
      </c>
      <c r="Q29" s="18" t="s">
        <v>123</v>
      </c>
      <c r="R29" s="18" t="s">
        <v>122</v>
      </c>
      <c r="S29" s="18" t="s">
        <v>87</v>
      </c>
      <c r="T29" s="18" t="s">
        <v>121</v>
      </c>
      <c r="U29" s="19"/>
      <c r="V29" s="18" t="s">
        <v>80</v>
      </c>
      <c r="W29" s="19"/>
      <c r="X29" s="18" t="s">
        <v>126</v>
      </c>
      <c r="Y29" s="18" t="s">
        <v>119</v>
      </c>
      <c r="Z29" s="17">
        <v>3.12</v>
      </c>
      <c r="AA29" s="17">
        <v>16.18</v>
      </c>
      <c r="AB29" s="17">
        <v>0</v>
      </c>
      <c r="AC29" s="17">
        <v>0</v>
      </c>
      <c r="AD29" s="17">
        <v>0.09</v>
      </c>
      <c r="AE29" s="17">
        <v>1.42</v>
      </c>
      <c r="AF29" s="17">
        <v>16.309999999999999</v>
      </c>
      <c r="AG29" s="17">
        <v>1.39</v>
      </c>
      <c r="AH29" s="17">
        <v>5.51</v>
      </c>
      <c r="AI29" s="17">
        <v>50</v>
      </c>
      <c r="AJ29" s="14"/>
      <c r="AK29" s="14"/>
      <c r="AL29" s="14"/>
      <c r="AM29" s="14"/>
      <c r="AN29" s="14"/>
      <c r="AO29" s="14"/>
      <c r="AP29" s="14"/>
      <c r="AQ29" s="14"/>
      <c r="AR29" s="14"/>
      <c r="AS29" s="14"/>
      <c r="AT29" s="14"/>
      <c r="AU29" s="14"/>
      <c r="AV29" s="14"/>
      <c r="AW29" s="14"/>
      <c r="AX29" s="14"/>
      <c r="AY29" s="14"/>
      <c r="AZ29" s="14"/>
      <c r="BA29" s="14"/>
      <c r="BB29" s="14"/>
      <c r="BC29" s="14"/>
      <c r="BD29" s="14"/>
      <c r="BE29" s="14"/>
      <c r="BF29" s="14"/>
      <c r="BG29" s="14"/>
      <c r="BH29" s="14"/>
      <c r="BI29" s="14"/>
      <c r="BJ29" s="14"/>
      <c r="BK29" s="14"/>
      <c r="BL29" s="14"/>
      <c r="BM29" s="14"/>
      <c r="BN29" s="14"/>
      <c r="BO29" s="14"/>
      <c r="BP29" s="14"/>
      <c r="BQ29" s="14"/>
      <c r="BR29" s="14"/>
      <c r="BS29" s="14"/>
      <c r="BT29" s="14"/>
      <c r="BU29" s="14"/>
      <c r="BV29" s="14"/>
      <c r="BW29" s="14"/>
      <c r="BX29" s="14"/>
      <c r="BY29" s="14"/>
      <c r="BZ29" s="14"/>
      <c r="CA29" s="14"/>
      <c r="CB29" s="14"/>
    </row>
    <row r="30" spans="1:80" x14ac:dyDescent="0.25">
      <c r="A30" s="18" t="s">
        <v>41</v>
      </c>
      <c r="B30" s="18" t="s">
        <v>68</v>
      </c>
      <c r="C30" s="18" t="s">
        <v>80</v>
      </c>
      <c r="D30" s="18" t="s">
        <v>106</v>
      </c>
      <c r="E30" s="18" t="s">
        <v>80</v>
      </c>
      <c r="F30" s="19"/>
      <c r="G30" s="18" t="s">
        <v>66</v>
      </c>
      <c r="H30" s="17">
        <v>1123834</v>
      </c>
      <c r="I30" s="18" t="s">
        <v>40</v>
      </c>
      <c r="J30" s="17">
        <v>939116</v>
      </c>
      <c r="K30" s="17">
        <v>164</v>
      </c>
      <c r="L30" s="19"/>
      <c r="M30" s="18" t="s">
        <v>39</v>
      </c>
      <c r="N30" s="17">
        <v>30000444</v>
      </c>
      <c r="O30" s="18" t="s">
        <v>104</v>
      </c>
      <c r="P30" s="18" t="s">
        <v>84</v>
      </c>
      <c r="Q30" s="18" t="s">
        <v>123</v>
      </c>
      <c r="R30" s="18" t="s">
        <v>122</v>
      </c>
      <c r="S30" s="18" t="s">
        <v>87</v>
      </c>
      <c r="T30" s="18" t="s">
        <v>121</v>
      </c>
      <c r="U30" s="19"/>
      <c r="V30" s="18" t="s">
        <v>80</v>
      </c>
      <c r="W30" s="19"/>
      <c r="X30" s="18" t="s">
        <v>124</v>
      </c>
      <c r="Y30" s="18" t="s">
        <v>119</v>
      </c>
      <c r="Z30" s="17">
        <v>0.26</v>
      </c>
      <c r="AA30" s="17">
        <v>0</v>
      </c>
      <c r="AB30" s="17">
        <v>0</v>
      </c>
      <c r="AC30" s="17">
        <v>0</v>
      </c>
      <c r="AD30" s="17">
        <v>0.09</v>
      </c>
      <c r="AE30" s="17">
        <v>1.42</v>
      </c>
      <c r="AF30" s="17">
        <v>16.309999999999999</v>
      </c>
      <c r="AG30" s="17">
        <v>1.39</v>
      </c>
      <c r="AH30" s="17">
        <v>5.51</v>
      </c>
      <c r="AI30" s="17">
        <v>50</v>
      </c>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14"/>
      <c r="BM30" s="14"/>
      <c r="BN30" s="14"/>
      <c r="BO30" s="14"/>
      <c r="BP30" s="14"/>
      <c r="BQ30" s="14"/>
      <c r="BR30" s="14"/>
      <c r="BS30" s="14"/>
      <c r="BT30" s="14"/>
      <c r="BU30" s="14"/>
      <c r="BV30" s="14"/>
      <c r="BW30" s="14"/>
      <c r="BX30" s="14"/>
      <c r="BY30" s="14"/>
      <c r="BZ30" s="14"/>
      <c r="CA30" s="14"/>
      <c r="CB30" s="14"/>
    </row>
    <row r="31" spans="1:80" x14ac:dyDescent="0.25">
      <c r="A31" s="18" t="s">
        <v>41</v>
      </c>
      <c r="B31" s="18" t="s">
        <v>68</v>
      </c>
      <c r="C31" s="18" t="s">
        <v>80</v>
      </c>
      <c r="D31" s="18" t="s">
        <v>106</v>
      </c>
      <c r="E31" s="18" t="s">
        <v>80</v>
      </c>
      <c r="F31" s="19"/>
      <c r="G31" s="18" t="s">
        <v>66</v>
      </c>
      <c r="H31" s="17">
        <v>1123834</v>
      </c>
      <c r="I31" s="18" t="s">
        <v>40</v>
      </c>
      <c r="J31" s="17">
        <v>939116</v>
      </c>
      <c r="K31" s="17">
        <v>168</v>
      </c>
      <c r="L31" s="19"/>
      <c r="M31" s="18" t="s">
        <v>39</v>
      </c>
      <c r="N31" s="17">
        <v>30000444</v>
      </c>
      <c r="O31" s="18" t="s">
        <v>104</v>
      </c>
      <c r="P31" s="18" t="s">
        <v>84</v>
      </c>
      <c r="Q31" s="18" t="s">
        <v>123</v>
      </c>
      <c r="R31" s="18" t="s">
        <v>122</v>
      </c>
      <c r="S31" s="18" t="s">
        <v>87</v>
      </c>
      <c r="T31" s="18" t="s">
        <v>121</v>
      </c>
      <c r="U31" s="19"/>
      <c r="V31" s="18" t="s">
        <v>80</v>
      </c>
      <c r="W31" s="19"/>
      <c r="X31" s="18" t="s">
        <v>125</v>
      </c>
      <c r="Y31" s="18" t="s">
        <v>119</v>
      </c>
      <c r="Z31" s="17">
        <v>0.22</v>
      </c>
      <c r="AA31" s="17">
        <v>0</v>
      </c>
      <c r="AB31" s="17">
        <v>0</v>
      </c>
      <c r="AC31" s="17">
        <v>0</v>
      </c>
      <c r="AD31" s="17">
        <v>0.09</v>
      </c>
      <c r="AE31" s="17">
        <v>1.42</v>
      </c>
      <c r="AF31" s="17">
        <v>16.309999999999999</v>
      </c>
      <c r="AG31" s="17">
        <v>1.39</v>
      </c>
      <c r="AH31" s="17">
        <v>5.51</v>
      </c>
      <c r="AI31" s="17">
        <v>50</v>
      </c>
      <c r="AJ31" s="14"/>
      <c r="AK31" s="14"/>
      <c r="AL31" s="14"/>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4"/>
      <c r="BN31" s="14"/>
      <c r="BO31" s="14"/>
      <c r="BP31" s="14"/>
      <c r="BQ31" s="14"/>
      <c r="BR31" s="14"/>
      <c r="BS31" s="14"/>
      <c r="BT31" s="14"/>
      <c r="BU31" s="14"/>
      <c r="BV31" s="14"/>
      <c r="BW31" s="14"/>
      <c r="BX31" s="14"/>
      <c r="BY31" s="14"/>
      <c r="BZ31" s="14"/>
      <c r="CA31" s="14"/>
      <c r="CB31" s="14"/>
    </row>
    <row r="32" spans="1:80" x14ac:dyDescent="0.25">
      <c r="A32" s="18" t="s">
        <v>41</v>
      </c>
      <c r="B32" s="18" t="s">
        <v>68</v>
      </c>
      <c r="C32" s="18" t="s">
        <v>80</v>
      </c>
      <c r="D32" s="18" t="s">
        <v>106</v>
      </c>
      <c r="E32" s="18" t="s">
        <v>80</v>
      </c>
      <c r="F32" s="19"/>
      <c r="G32" s="18" t="s">
        <v>66</v>
      </c>
      <c r="H32" s="17">
        <v>1123834</v>
      </c>
      <c r="I32" s="18" t="s">
        <v>40</v>
      </c>
      <c r="J32" s="17">
        <v>939116</v>
      </c>
      <c r="K32" s="17">
        <v>48</v>
      </c>
      <c r="L32" s="19"/>
      <c r="M32" s="18" t="s">
        <v>39</v>
      </c>
      <c r="N32" s="17">
        <v>30000444</v>
      </c>
      <c r="O32" s="18" t="s">
        <v>104</v>
      </c>
      <c r="P32" s="18" t="s">
        <v>84</v>
      </c>
      <c r="Q32" s="18" t="s">
        <v>123</v>
      </c>
      <c r="R32" s="18" t="s">
        <v>122</v>
      </c>
      <c r="S32" s="18" t="s">
        <v>87</v>
      </c>
      <c r="T32" s="18" t="s">
        <v>121</v>
      </c>
      <c r="U32" s="19"/>
      <c r="V32" s="18" t="s">
        <v>80</v>
      </c>
      <c r="W32" s="19"/>
      <c r="X32" s="18" t="s">
        <v>128</v>
      </c>
      <c r="Y32" s="18" t="s">
        <v>70</v>
      </c>
      <c r="Z32" s="17">
        <v>2</v>
      </c>
      <c r="AA32" s="17">
        <v>636.6</v>
      </c>
      <c r="AB32" s="17">
        <v>0</v>
      </c>
      <c r="AC32" s="17">
        <v>0</v>
      </c>
      <c r="AD32" s="17">
        <v>0.09</v>
      </c>
      <c r="AE32" s="17">
        <v>1.42</v>
      </c>
      <c r="AF32" s="17">
        <v>16.309999999999999</v>
      </c>
      <c r="AG32" s="17">
        <v>1.39</v>
      </c>
      <c r="AH32" s="17">
        <v>5.51</v>
      </c>
      <c r="AI32" s="17">
        <v>50</v>
      </c>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c r="BM32" s="14"/>
      <c r="BN32" s="14"/>
      <c r="BO32" s="14"/>
      <c r="BP32" s="14"/>
      <c r="BQ32" s="14"/>
      <c r="BR32" s="14"/>
      <c r="BS32" s="14"/>
      <c r="BT32" s="14"/>
      <c r="BU32" s="14"/>
      <c r="BV32" s="14"/>
      <c r="BW32" s="14"/>
      <c r="BX32" s="14"/>
      <c r="BY32" s="14"/>
      <c r="BZ32" s="14"/>
      <c r="CA32" s="14"/>
      <c r="CB32" s="14"/>
    </row>
    <row r="33" spans="1:80" x14ac:dyDescent="0.25">
      <c r="A33" s="18" t="s">
        <v>41</v>
      </c>
      <c r="B33" s="18" t="s">
        <v>68</v>
      </c>
      <c r="C33" s="18" t="s">
        <v>80</v>
      </c>
      <c r="D33" s="18" t="s">
        <v>106</v>
      </c>
      <c r="E33" s="18" t="s">
        <v>80</v>
      </c>
      <c r="F33" s="19"/>
      <c r="G33" s="18" t="s">
        <v>66</v>
      </c>
      <c r="H33" s="17">
        <v>1123834</v>
      </c>
      <c r="I33" s="18" t="s">
        <v>40</v>
      </c>
      <c r="J33" s="17">
        <v>939572</v>
      </c>
      <c r="K33" s="17">
        <v>64</v>
      </c>
      <c r="L33" s="19"/>
      <c r="M33" s="18" t="s">
        <v>39</v>
      </c>
      <c r="N33" s="17">
        <v>30000444</v>
      </c>
      <c r="O33" s="18" t="s">
        <v>104</v>
      </c>
      <c r="P33" s="18" t="s">
        <v>84</v>
      </c>
      <c r="Q33" s="18" t="s">
        <v>130</v>
      </c>
      <c r="R33" s="18" t="s">
        <v>122</v>
      </c>
      <c r="S33" s="18" t="s">
        <v>85</v>
      </c>
      <c r="T33" s="18" t="s">
        <v>121</v>
      </c>
      <c r="U33" s="19"/>
      <c r="V33" s="18" t="s">
        <v>80</v>
      </c>
      <c r="W33" s="19"/>
      <c r="X33" s="18" t="s">
        <v>133</v>
      </c>
      <c r="Y33" s="18" t="s">
        <v>119</v>
      </c>
      <c r="Z33" s="17">
        <v>495.5</v>
      </c>
      <c r="AA33" s="17">
        <v>16.18</v>
      </c>
      <c r="AB33" s="17">
        <v>0</v>
      </c>
      <c r="AC33" s="17">
        <v>0</v>
      </c>
      <c r="AD33" s="17">
        <v>0.09</v>
      </c>
      <c r="AE33" s="17">
        <v>1.42</v>
      </c>
      <c r="AF33" s="17">
        <v>16.309999999999999</v>
      </c>
      <c r="AG33" s="17">
        <v>1.39</v>
      </c>
      <c r="AH33" s="17">
        <v>5.51</v>
      </c>
      <c r="AI33" s="17">
        <v>50</v>
      </c>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c r="BM33" s="14"/>
      <c r="BN33" s="14"/>
      <c r="BO33" s="14"/>
      <c r="BP33" s="14"/>
      <c r="BQ33" s="14"/>
      <c r="BR33" s="14"/>
      <c r="BS33" s="14"/>
      <c r="BT33" s="14"/>
      <c r="BU33" s="14"/>
      <c r="BV33" s="14"/>
      <c r="BW33" s="14"/>
      <c r="BX33" s="14"/>
      <c r="BY33" s="14"/>
      <c r="BZ33" s="14"/>
      <c r="CA33" s="14"/>
      <c r="CB33" s="14"/>
    </row>
    <row r="34" spans="1:80" x14ac:dyDescent="0.25">
      <c r="A34" s="18" t="s">
        <v>41</v>
      </c>
      <c r="B34" s="18" t="s">
        <v>68</v>
      </c>
      <c r="C34" s="18" t="s">
        <v>80</v>
      </c>
      <c r="D34" s="18" t="s">
        <v>106</v>
      </c>
      <c r="E34" s="18" t="s">
        <v>80</v>
      </c>
      <c r="F34" s="19"/>
      <c r="G34" s="18" t="s">
        <v>66</v>
      </c>
      <c r="H34" s="17">
        <v>1123834</v>
      </c>
      <c r="I34" s="18" t="s">
        <v>40</v>
      </c>
      <c r="J34" s="17">
        <v>939572</v>
      </c>
      <c r="K34" s="17">
        <v>191</v>
      </c>
      <c r="L34" s="19"/>
      <c r="M34" s="18" t="s">
        <v>39</v>
      </c>
      <c r="N34" s="17">
        <v>30000444</v>
      </c>
      <c r="O34" s="18" t="s">
        <v>104</v>
      </c>
      <c r="P34" s="18" t="s">
        <v>84</v>
      </c>
      <c r="Q34" s="18" t="s">
        <v>130</v>
      </c>
      <c r="R34" s="18" t="s">
        <v>122</v>
      </c>
      <c r="S34" s="18" t="s">
        <v>85</v>
      </c>
      <c r="T34" s="18" t="s">
        <v>121</v>
      </c>
      <c r="U34" s="19"/>
      <c r="V34" s="18" t="s">
        <v>80</v>
      </c>
      <c r="W34" s="19"/>
      <c r="X34" s="18" t="s">
        <v>132</v>
      </c>
      <c r="Y34" s="18" t="s">
        <v>131</v>
      </c>
      <c r="Z34" s="17">
        <v>24.97</v>
      </c>
      <c r="AA34" s="17">
        <v>1.8</v>
      </c>
      <c r="AB34" s="17">
        <v>0</v>
      </c>
      <c r="AC34" s="17">
        <v>0</v>
      </c>
      <c r="AD34" s="17">
        <v>0.09</v>
      </c>
      <c r="AE34" s="17">
        <v>1.42</v>
      </c>
      <c r="AF34" s="17">
        <v>16.309999999999999</v>
      </c>
      <c r="AG34" s="17">
        <v>1.39</v>
      </c>
      <c r="AH34" s="17">
        <v>5.51</v>
      </c>
      <c r="AI34" s="17">
        <v>50</v>
      </c>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c r="BM34" s="14"/>
      <c r="BN34" s="14"/>
      <c r="BO34" s="14"/>
      <c r="BP34" s="14"/>
      <c r="BQ34" s="14"/>
      <c r="BR34" s="14"/>
      <c r="BS34" s="14"/>
      <c r="BT34" s="14"/>
      <c r="BU34" s="14"/>
      <c r="BV34" s="14"/>
      <c r="BW34" s="14"/>
      <c r="BX34" s="14"/>
      <c r="BY34" s="14"/>
      <c r="BZ34" s="14"/>
      <c r="CA34" s="14"/>
      <c r="CB34" s="14"/>
    </row>
    <row r="35" spans="1:80" x14ac:dyDescent="0.25">
      <c r="A35" s="18" t="s">
        <v>41</v>
      </c>
      <c r="B35" s="18" t="s">
        <v>68</v>
      </c>
      <c r="C35" s="18" t="s">
        <v>80</v>
      </c>
      <c r="D35" s="18" t="s">
        <v>106</v>
      </c>
      <c r="E35" s="18" t="s">
        <v>80</v>
      </c>
      <c r="F35" s="19"/>
      <c r="G35" s="18" t="s">
        <v>66</v>
      </c>
      <c r="H35" s="17">
        <v>1123834</v>
      </c>
      <c r="I35" s="18" t="s">
        <v>40</v>
      </c>
      <c r="J35" s="17">
        <v>939572</v>
      </c>
      <c r="K35" s="17">
        <v>159</v>
      </c>
      <c r="L35" s="19"/>
      <c r="M35" s="18" t="s">
        <v>39</v>
      </c>
      <c r="N35" s="17">
        <v>30000444</v>
      </c>
      <c r="O35" s="18" t="s">
        <v>104</v>
      </c>
      <c r="P35" s="18" t="s">
        <v>84</v>
      </c>
      <c r="Q35" s="18" t="s">
        <v>130</v>
      </c>
      <c r="R35" s="18" t="s">
        <v>122</v>
      </c>
      <c r="S35" s="18" t="s">
        <v>85</v>
      </c>
      <c r="T35" s="18" t="s">
        <v>121</v>
      </c>
      <c r="U35" s="19"/>
      <c r="V35" s="18" t="s">
        <v>80</v>
      </c>
      <c r="W35" s="19"/>
      <c r="X35" s="18" t="s">
        <v>129</v>
      </c>
      <c r="Y35" s="18" t="s">
        <v>119</v>
      </c>
      <c r="Z35" s="17">
        <v>0.5</v>
      </c>
      <c r="AA35" s="17">
        <v>57.95</v>
      </c>
      <c r="AB35" s="17">
        <v>0</v>
      </c>
      <c r="AC35" s="17">
        <v>0</v>
      </c>
      <c r="AD35" s="17">
        <v>0.09</v>
      </c>
      <c r="AE35" s="17">
        <v>1.42</v>
      </c>
      <c r="AF35" s="17">
        <v>16.309999999999999</v>
      </c>
      <c r="AG35" s="17">
        <v>1.39</v>
      </c>
      <c r="AH35" s="17">
        <v>5.51</v>
      </c>
      <c r="AI35" s="17">
        <v>50</v>
      </c>
      <c r="AJ35" s="14"/>
      <c r="AK35" s="14"/>
      <c r="AL35" s="14"/>
      <c r="AM35" s="14"/>
      <c r="AN35" s="14"/>
      <c r="AO35" s="14"/>
      <c r="AP35" s="14"/>
      <c r="AQ35" s="14"/>
      <c r="AR35" s="14"/>
      <c r="AS35" s="14"/>
      <c r="AT35" s="14"/>
      <c r="AU35" s="14"/>
      <c r="AV35" s="14"/>
      <c r="AW35" s="14"/>
      <c r="AX35" s="14"/>
      <c r="AY35" s="14"/>
      <c r="AZ35" s="14"/>
      <c r="BA35" s="14"/>
      <c r="BB35" s="14"/>
      <c r="BC35" s="14"/>
      <c r="BD35" s="14"/>
      <c r="BE35" s="14"/>
      <c r="BF35" s="14"/>
      <c r="BG35" s="14"/>
      <c r="BH35" s="14"/>
      <c r="BI35" s="14"/>
      <c r="BJ35" s="14"/>
      <c r="BK35" s="14"/>
      <c r="BL35" s="14"/>
      <c r="BM35" s="14"/>
      <c r="BN35" s="14"/>
      <c r="BO35" s="14"/>
      <c r="BP35" s="14"/>
      <c r="BQ35" s="14"/>
      <c r="BR35" s="14"/>
      <c r="BS35" s="14"/>
      <c r="BT35" s="14"/>
      <c r="BU35" s="14"/>
      <c r="BV35" s="14"/>
      <c r="BW35" s="14"/>
      <c r="BX35" s="14"/>
      <c r="BY35" s="14"/>
      <c r="BZ35" s="14"/>
      <c r="CA35" s="14"/>
      <c r="CB35" s="14"/>
    </row>
    <row r="36" spans="1:80" x14ac:dyDescent="0.25">
      <c r="A36" s="18" t="s">
        <v>41</v>
      </c>
      <c r="B36" s="18" t="s">
        <v>68</v>
      </c>
      <c r="C36" s="18" t="s">
        <v>80</v>
      </c>
      <c r="D36" s="18" t="s">
        <v>106</v>
      </c>
      <c r="E36" s="18" t="s">
        <v>80</v>
      </c>
      <c r="F36" s="19"/>
      <c r="G36" s="18" t="s">
        <v>66</v>
      </c>
      <c r="H36" s="17">
        <v>1123834</v>
      </c>
      <c r="I36" s="18" t="s">
        <v>40</v>
      </c>
      <c r="J36" s="17">
        <v>940136</v>
      </c>
      <c r="K36" s="17">
        <v>48</v>
      </c>
      <c r="L36" s="19"/>
      <c r="M36" s="18" t="s">
        <v>39</v>
      </c>
      <c r="N36" s="17">
        <v>30000444</v>
      </c>
      <c r="O36" s="18" t="s">
        <v>104</v>
      </c>
      <c r="P36" s="18" t="s">
        <v>84</v>
      </c>
      <c r="Q36" s="18" t="s">
        <v>123</v>
      </c>
      <c r="R36" s="18" t="s">
        <v>122</v>
      </c>
      <c r="S36" s="18" t="s">
        <v>86</v>
      </c>
      <c r="T36" s="18" t="s">
        <v>121</v>
      </c>
      <c r="U36" s="19"/>
      <c r="V36" s="18" t="s">
        <v>80</v>
      </c>
      <c r="W36" s="19"/>
      <c r="X36" s="18" t="s">
        <v>128</v>
      </c>
      <c r="Y36" s="18" t="s">
        <v>70</v>
      </c>
      <c r="Z36" s="17">
        <v>2</v>
      </c>
      <c r="AA36" s="17">
        <v>636.6</v>
      </c>
      <c r="AB36" s="17">
        <v>0</v>
      </c>
      <c r="AC36" s="17">
        <v>0</v>
      </c>
      <c r="AD36" s="17">
        <v>0.09</v>
      </c>
      <c r="AE36" s="17">
        <v>1.42</v>
      </c>
      <c r="AF36" s="17">
        <v>16.309999999999999</v>
      </c>
      <c r="AG36" s="17">
        <v>1.39</v>
      </c>
      <c r="AH36" s="17">
        <v>5.51</v>
      </c>
      <c r="AI36" s="17">
        <v>50</v>
      </c>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row>
    <row r="37" spans="1:80" x14ac:dyDescent="0.25">
      <c r="A37" s="18" t="s">
        <v>41</v>
      </c>
      <c r="B37" s="18" t="s">
        <v>68</v>
      </c>
      <c r="C37" s="18" t="s">
        <v>80</v>
      </c>
      <c r="D37" s="18" t="s">
        <v>106</v>
      </c>
      <c r="E37" s="18" t="s">
        <v>80</v>
      </c>
      <c r="F37" s="19"/>
      <c r="G37" s="18" t="s">
        <v>66</v>
      </c>
      <c r="H37" s="17">
        <v>1123834</v>
      </c>
      <c r="I37" s="18" t="s">
        <v>40</v>
      </c>
      <c r="J37" s="17">
        <v>940136</v>
      </c>
      <c r="K37" s="17">
        <v>165</v>
      </c>
      <c r="L37" s="19"/>
      <c r="M37" s="18" t="s">
        <v>39</v>
      </c>
      <c r="N37" s="17">
        <v>30000444</v>
      </c>
      <c r="O37" s="18" t="s">
        <v>104</v>
      </c>
      <c r="P37" s="18" t="s">
        <v>84</v>
      </c>
      <c r="Q37" s="18" t="s">
        <v>123</v>
      </c>
      <c r="R37" s="18" t="s">
        <v>122</v>
      </c>
      <c r="S37" s="18" t="s">
        <v>86</v>
      </c>
      <c r="T37" s="18" t="s">
        <v>121</v>
      </c>
      <c r="U37" s="19"/>
      <c r="V37" s="18" t="s">
        <v>80</v>
      </c>
      <c r="W37" s="19"/>
      <c r="X37" s="18" t="s">
        <v>127</v>
      </c>
      <c r="Y37" s="18" t="s">
        <v>119</v>
      </c>
      <c r="Z37" s="17">
        <v>2.56</v>
      </c>
      <c r="AA37" s="17">
        <v>0</v>
      </c>
      <c r="AB37" s="17">
        <v>0</v>
      </c>
      <c r="AC37" s="17">
        <v>0</v>
      </c>
      <c r="AD37" s="17">
        <v>0.09</v>
      </c>
      <c r="AE37" s="17">
        <v>1.42</v>
      </c>
      <c r="AF37" s="17">
        <v>16.309999999999999</v>
      </c>
      <c r="AG37" s="17">
        <v>1.39</v>
      </c>
      <c r="AH37" s="17">
        <v>5.51</v>
      </c>
      <c r="AI37" s="17">
        <v>50</v>
      </c>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14"/>
      <c r="BW37" s="14"/>
      <c r="BX37" s="14"/>
      <c r="BY37" s="14"/>
      <c r="BZ37" s="14"/>
      <c r="CA37" s="14"/>
      <c r="CB37" s="14"/>
    </row>
    <row r="38" spans="1:80" x14ac:dyDescent="0.25">
      <c r="A38" s="18" t="s">
        <v>41</v>
      </c>
      <c r="B38" s="18" t="s">
        <v>68</v>
      </c>
      <c r="C38" s="18" t="s">
        <v>80</v>
      </c>
      <c r="D38" s="18" t="s">
        <v>106</v>
      </c>
      <c r="E38" s="18" t="s">
        <v>80</v>
      </c>
      <c r="F38" s="19"/>
      <c r="G38" s="18" t="s">
        <v>66</v>
      </c>
      <c r="H38" s="17">
        <v>1123834</v>
      </c>
      <c r="I38" s="18" t="s">
        <v>40</v>
      </c>
      <c r="J38" s="17">
        <v>940136</v>
      </c>
      <c r="K38" s="17">
        <v>63</v>
      </c>
      <c r="L38" s="19"/>
      <c r="M38" s="18" t="s">
        <v>39</v>
      </c>
      <c r="N38" s="17">
        <v>30000444</v>
      </c>
      <c r="O38" s="18" t="s">
        <v>104</v>
      </c>
      <c r="P38" s="18" t="s">
        <v>84</v>
      </c>
      <c r="Q38" s="18" t="s">
        <v>123</v>
      </c>
      <c r="R38" s="18" t="s">
        <v>122</v>
      </c>
      <c r="S38" s="18" t="s">
        <v>86</v>
      </c>
      <c r="T38" s="18" t="s">
        <v>121</v>
      </c>
      <c r="U38" s="19"/>
      <c r="V38" s="18" t="s">
        <v>80</v>
      </c>
      <c r="W38" s="19"/>
      <c r="X38" s="18" t="s">
        <v>126</v>
      </c>
      <c r="Y38" s="18" t="s">
        <v>119</v>
      </c>
      <c r="Z38" s="17">
        <v>3.12</v>
      </c>
      <c r="AA38" s="17">
        <v>16.18</v>
      </c>
      <c r="AB38" s="17">
        <v>0</v>
      </c>
      <c r="AC38" s="17">
        <v>0</v>
      </c>
      <c r="AD38" s="17">
        <v>0.09</v>
      </c>
      <c r="AE38" s="17">
        <v>1.42</v>
      </c>
      <c r="AF38" s="17">
        <v>16.309999999999999</v>
      </c>
      <c r="AG38" s="17">
        <v>1.39</v>
      </c>
      <c r="AH38" s="17">
        <v>5.51</v>
      </c>
      <c r="AI38" s="17">
        <v>50</v>
      </c>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c r="BX38" s="14"/>
      <c r="BY38" s="14"/>
      <c r="BZ38" s="14"/>
      <c r="CA38" s="14"/>
      <c r="CB38" s="14"/>
    </row>
    <row r="39" spans="1:80" x14ac:dyDescent="0.25">
      <c r="A39" s="18" t="s">
        <v>41</v>
      </c>
      <c r="B39" s="18" t="s">
        <v>68</v>
      </c>
      <c r="C39" s="18" t="s">
        <v>80</v>
      </c>
      <c r="D39" s="18" t="s">
        <v>106</v>
      </c>
      <c r="E39" s="18" t="s">
        <v>80</v>
      </c>
      <c r="F39" s="19"/>
      <c r="G39" s="18" t="s">
        <v>66</v>
      </c>
      <c r="H39" s="17">
        <v>1123834</v>
      </c>
      <c r="I39" s="18" t="s">
        <v>40</v>
      </c>
      <c r="J39" s="17">
        <v>940136</v>
      </c>
      <c r="K39" s="17">
        <v>168</v>
      </c>
      <c r="L39" s="19"/>
      <c r="M39" s="18" t="s">
        <v>39</v>
      </c>
      <c r="N39" s="17">
        <v>30000444</v>
      </c>
      <c r="O39" s="18" t="s">
        <v>104</v>
      </c>
      <c r="P39" s="18" t="s">
        <v>84</v>
      </c>
      <c r="Q39" s="18" t="s">
        <v>123</v>
      </c>
      <c r="R39" s="18" t="s">
        <v>122</v>
      </c>
      <c r="S39" s="18" t="s">
        <v>86</v>
      </c>
      <c r="T39" s="18" t="s">
        <v>121</v>
      </c>
      <c r="U39" s="19"/>
      <c r="V39" s="18" t="s">
        <v>80</v>
      </c>
      <c r="W39" s="19"/>
      <c r="X39" s="18" t="s">
        <v>125</v>
      </c>
      <c r="Y39" s="18" t="s">
        <v>119</v>
      </c>
      <c r="Z39" s="17">
        <v>0.22</v>
      </c>
      <c r="AA39" s="17">
        <v>0</v>
      </c>
      <c r="AB39" s="17">
        <v>0</v>
      </c>
      <c r="AC39" s="17">
        <v>0</v>
      </c>
      <c r="AD39" s="17">
        <v>0.09</v>
      </c>
      <c r="AE39" s="17">
        <v>1.42</v>
      </c>
      <c r="AF39" s="17">
        <v>16.309999999999999</v>
      </c>
      <c r="AG39" s="17">
        <v>1.39</v>
      </c>
      <c r="AH39" s="17">
        <v>5.51</v>
      </c>
      <c r="AI39" s="17">
        <v>50</v>
      </c>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row>
    <row r="40" spans="1:80" x14ac:dyDescent="0.25">
      <c r="A40" s="18" t="s">
        <v>41</v>
      </c>
      <c r="B40" s="18" t="s">
        <v>68</v>
      </c>
      <c r="C40" s="18" t="s">
        <v>80</v>
      </c>
      <c r="D40" s="18" t="s">
        <v>106</v>
      </c>
      <c r="E40" s="18" t="s">
        <v>80</v>
      </c>
      <c r="F40" s="19"/>
      <c r="G40" s="18" t="s">
        <v>66</v>
      </c>
      <c r="H40" s="17">
        <v>1123834</v>
      </c>
      <c r="I40" s="18" t="s">
        <v>40</v>
      </c>
      <c r="J40" s="17">
        <v>940136</v>
      </c>
      <c r="K40" s="17">
        <v>164</v>
      </c>
      <c r="L40" s="19"/>
      <c r="M40" s="18" t="s">
        <v>39</v>
      </c>
      <c r="N40" s="17">
        <v>30000444</v>
      </c>
      <c r="O40" s="18" t="s">
        <v>104</v>
      </c>
      <c r="P40" s="18" t="s">
        <v>84</v>
      </c>
      <c r="Q40" s="18" t="s">
        <v>123</v>
      </c>
      <c r="R40" s="18" t="s">
        <v>122</v>
      </c>
      <c r="S40" s="18" t="s">
        <v>86</v>
      </c>
      <c r="T40" s="18" t="s">
        <v>121</v>
      </c>
      <c r="U40" s="19"/>
      <c r="V40" s="18" t="s">
        <v>80</v>
      </c>
      <c r="W40" s="19"/>
      <c r="X40" s="18" t="s">
        <v>124</v>
      </c>
      <c r="Y40" s="18" t="s">
        <v>119</v>
      </c>
      <c r="Z40" s="17">
        <v>0.26</v>
      </c>
      <c r="AA40" s="17">
        <v>0</v>
      </c>
      <c r="AB40" s="17">
        <v>0</v>
      </c>
      <c r="AC40" s="17">
        <v>0</v>
      </c>
      <c r="AD40" s="17">
        <v>0.09</v>
      </c>
      <c r="AE40" s="17">
        <v>1.42</v>
      </c>
      <c r="AF40" s="17">
        <v>16.309999999999999</v>
      </c>
      <c r="AG40" s="17">
        <v>1.39</v>
      </c>
      <c r="AH40" s="17">
        <v>5.51</v>
      </c>
      <c r="AI40" s="17">
        <v>50</v>
      </c>
      <c r="AJ40" s="14"/>
      <c r="AK40" s="14"/>
      <c r="AL40" s="14"/>
      <c r="AM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4"/>
      <c r="BL40" s="14"/>
      <c r="BM40" s="14"/>
      <c r="BN40" s="14"/>
      <c r="BO40" s="14"/>
      <c r="BP40" s="14"/>
      <c r="BQ40" s="14"/>
      <c r="BR40" s="14"/>
      <c r="BS40" s="14"/>
      <c r="BT40" s="14"/>
      <c r="BU40" s="14"/>
      <c r="BV40" s="14"/>
      <c r="BW40" s="14"/>
      <c r="BX40" s="14"/>
      <c r="BY40" s="14"/>
      <c r="BZ40" s="14"/>
      <c r="CA40" s="14"/>
      <c r="CB40" s="14"/>
    </row>
    <row r="41" spans="1:80" x14ac:dyDescent="0.25">
      <c r="A41" s="18" t="s">
        <v>41</v>
      </c>
      <c r="B41" s="18" t="s">
        <v>68</v>
      </c>
      <c r="C41" s="18" t="s">
        <v>80</v>
      </c>
      <c r="D41" s="18" t="s">
        <v>106</v>
      </c>
      <c r="E41" s="18" t="s">
        <v>80</v>
      </c>
      <c r="F41" s="19"/>
      <c r="G41" s="18" t="s">
        <v>66</v>
      </c>
      <c r="H41" s="17">
        <v>1123834</v>
      </c>
      <c r="I41" s="18" t="s">
        <v>40</v>
      </c>
      <c r="J41" s="17">
        <v>940136</v>
      </c>
      <c r="K41" s="17">
        <v>142</v>
      </c>
      <c r="L41" s="19"/>
      <c r="M41" s="18" t="s">
        <v>39</v>
      </c>
      <c r="N41" s="17">
        <v>30000444</v>
      </c>
      <c r="O41" s="18" t="s">
        <v>104</v>
      </c>
      <c r="P41" s="18" t="s">
        <v>84</v>
      </c>
      <c r="Q41" s="18" t="s">
        <v>123</v>
      </c>
      <c r="R41" s="18" t="s">
        <v>122</v>
      </c>
      <c r="S41" s="18" t="s">
        <v>86</v>
      </c>
      <c r="T41" s="18" t="s">
        <v>121</v>
      </c>
      <c r="U41" s="19"/>
      <c r="V41" s="18" t="s">
        <v>80</v>
      </c>
      <c r="W41" s="19"/>
      <c r="X41" s="18" t="s">
        <v>120</v>
      </c>
      <c r="Y41" s="18" t="s">
        <v>119</v>
      </c>
      <c r="Z41" s="17">
        <v>0.06</v>
      </c>
      <c r="AA41" s="17">
        <v>88.48</v>
      </c>
      <c r="AB41" s="17">
        <v>0</v>
      </c>
      <c r="AC41" s="17">
        <v>0</v>
      </c>
      <c r="AD41" s="17">
        <v>0.09</v>
      </c>
      <c r="AE41" s="17">
        <v>1.42</v>
      </c>
      <c r="AF41" s="17">
        <v>16.309999999999999</v>
      </c>
      <c r="AG41" s="17">
        <v>1.39</v>
      </c>
      <c r="AH41" s="17">
        <v>5.51</v>
      </c>
      <c r="AI41" s="17">
        <v>50</v>
      </c>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c r="CB41" s="14"/>
    </row>
    <row r="43" spans="1:80" ht="18.75" x14ac:dyDescent="0.3">
      <c r="A43" s="16" t="s">
        <v>118</v>
      </c>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c r="BC43" s="14"/>
      <c r="BD43" s="14"/>
      <c r="BE43" s="14"/>
      <c r="BF43" s="14"/>
      <c r="BG43" s="14"/>
      <c r="BH43" s="14"/>
      <c r="BI43" s="14"/>
      <c r="BJ43" s="14"/>
      <c r="BK43" s="14"/>
      <c r="BL43" s="14"/>
      <c r="BM43" s="14"/>
      <c r="BN43" s="14"/>
      <c r="BO43" s="14"/>
      <c r="BP43" s="14"/>
      <c r="BQ43" s="14"/>
      <c r="BR43" s="14"/>
      <c r="BS43" s="14"/>
      <c r="BT43" s="14"/>
      <c r="BU43" s="14"/>
      <c r="BV43" s="14"/>
      <c r="BW43" s="14"/>
      <c r="BX43" s="14"/>
      <c r="BY43" s="14"/>
      <c r="BZ43" s="14"/>
      <c r="CA43" s="14"/>
      <c r="CB43" s="14"/>
    </row>
    <row r="44" spans="1:80" x14ac:dyDescent="0.25">
      <c r="A44" s="15" t="s">
        <v>26</v>
      </c>
      <c r="B44" s="15" t="s">
        <v>58</v>
      </c>
      <c r="C44" s="15" t="s">
        <v>117</v>
      </c>
      <c r="D44" s="15" t="s">
        <v>116</v>
      </c>
      <c r="E44" s="15" t="s">
        <v>115</v>
      </c>
      <c r="F44" s="15" t="s">
        <v>67</v>
      </c>
      <c r="G44" s="15" t="s">
        <v>98</v>
      </c>
      <c r="H44" s="15" t="s">
        <v>114</v>
      </c>
      <c r="I44" s="15" t="s">
        <v>97</v>
      </c>
      <c r="J44" s="15" t="s">
        <v>94</v>
      </c>
      <c r="K44" s="15" t="s">
        <v>96</v>
      </c>
      <c r="L44" s="15" t="s">
        <v>24</v>
      </c>
      <c r="M44" s="15" t="s">
        <v>82</v>
      </c>
      <c r="N44" s="15" t="s">
        <v>113</v>
      </c>
      <c r="O44" s="15" t="s">
        <v>112</v>
      </c>
      <c r="P44" s="15" t="s">
        <v>60</v>
      </c>
      <c r="Q44" s="15" t="s">
        <v>111</v>
      </c>
      <c r="R44" s="15" t="s">
        <v>95</v>
      </c>
      <c r="S44" s="15" t="s">
        <v>55</v>
      </c>
      <c r="T44" s="15" t="s">
        <v>110</v>
      </c>
      <c r="U44" s="15" t="s">
        <v>93</v>
      </c>
      <c r="V44" s="15" t="s">
        <v>81</v>
      </c>
      <c r="W44" s="15" t="s">
        <v>109</v>
      </c>
      <c r="X44" s="15" t="s">
        <v>59</v>
      </c>
      <c r="Y44" s="15" t="s">
        <v>28</v>
      </c>
      <c r="Z44" s="15" t="s">
        <v>62</v>
      </c>
      <c r="AA44" s="15" t="s">
        <v>65</v>
      </c>
      <c r="AB44" s="15" t="s">
        <v>64</v>
      </c>
      <c r="AC44" s="15" t="s">
        <v>27</v>
      </c>
      <c r="AD44" s="15" t="s">
        <v>108</v>
      </c>
      <c r="AE44" s="15" t="s">
        <v>51</v>
      </c>
      <c r="AF44" s="15" t="s">
        <v>50</v>
      </c>
      <c r="AG44" s="15" t="s">
        <v>49</v>
      </c>
      <c r="AH44" s="15" t="s">
        <v>48</v>
      </c>
      <c r="AI44" s="15" t="s">
        <v>47</v>
      </c>
      <c r="AJ44" s="15" t="s">
        <v>46</v>
      </c>
      <c r="AK44" s="15" t="s">
        <v>45</v>
      </c>
      <c r="AL44" s="15" t="s">
        <v>44</v>
      </c>
      <c r="AM44" s="15" t="s">
        <v>43</v>
      </c>
      <c r="AN44" s="15" t="s">
        <v>17</v>
      </c>
      <c r="AO44" s="15" t="s">
        <v>16</v>
      </c>
      <c r="AP44" s="15" t="s">
        <v>42</v>
      </c>
      <c r="AQ44" s="15" t="s">
        <v>15</v>
      </c>
      <c r="AR44" s="15" t="s">
        <v>14</v>
      </c>
      <c r="AS44" s="15" t="s">
        <v>57</v>
      </c>
    </row>
    <row r="45" spans="1:80" x14ac:dyDescent="0.25">
      <c r="A45" s="9" t="s">
        <v>41</v>
      </c>
      <c r="B45" s="9" t="s">
        <v>68</v>
      </c>
      <c r="D45" s="9" t="s">
        <v>106</v>
      </c>
      <c r="F45" s="9">
        <v>9201700001</v>
      </c>
      <c r="G45" s="9">
        <v>861839</v>
      </c>
      <c r="H45" s="9" t="s">
        <v>105</v>
      </c>
      <c r="I45" s="9">
        <v>3</v>
      </c>
      <c r="L45" s="9" t="s">
        <v>39</v>
      </c>
      <c r="M45" s="9">
        <v>817764</v>
      </c>
      <c r="N45" s="9">
        <v>30000444</v>
      </c>
      <c r="O45" s="9" t="s">
        <v>104</v>
      </c>
      <c r="P45" s="9" t="s">
        <v>92</v>
      </c>
      <c r="Q45" s="9" t="s">
        <v>107</v>
      </c>
      <c r="R45" s="9">
        <v>59.1</v>
      </c>
      <c r="S45" s="9">
        <v>1</v>
      </c>
      <c r="U45" s="9">
        <v>0</v>
      </c>
      <c r="V45" s="9">
        <v>1</v>
      </c>
      <c r="W45" s="9" t="s">
        <v>102</v>
      </c>
      <c r="AA45" s="9">
        <v>1123834</v>
      </c>
      <c r="AB45" s="9" t="s">
        <v>40</v>
      </c>
      <c r="AE45" s="9">
        <v>1.42</v>
      </c>
      <c r="AF45" s="9">
        <v>0</v>
      </c>
      <c r="AG45" s="9">
        <v>0</v>
      </c>
      <c r="AH45" s="9">
        <v>1.48</v>
      </c>
      <c r="AI45" s="9">
        <v>0</v>
      </c>
      <c r="AJ45" s="9">
        <v>0</v>
      </c>
      <c r="AN45" s="9">
        <v>0.09</v>
      </c>
      <c r="AO45" s="9">
        <v>1.42</v>
      </c>
      <c r="AP45" s="9">
        <v>16.309999999999999</v>
      </c>
      <c r="AQ45" s="9">
        <v>1.39</v>
      </c>
      <c r="AR45" s="9">
        <v>5.51</v>
      </c>
      <c r="AS45" s="9">
        <v>50</v>
      </c>
    </row>
    <row r="46" spans="1:80" x14ac:dyDescent="0.25">
      <c r="A46" s="9" t="s">
        <v>41</v>
      </c>
      <c r="B46" s="9" t="s">
        <v>68</v>
      </c>
      <c r="D46" s="9" t="s">
        <v>106</v>
      </c>
      <c r="F46" s="9">
        <v>9201700001</v>
      </c>
      <c r="G46" s="9">
        <v>861842</v>
      </c>
      <c r="H46" s="9" t="s">
        <v>105</v>
      </c>
      <c r="I46" s="9">
        <v>3</v>
      </c>
      <c r="L46" s="9" t="s">
        <v>39</v>
      </c>
      <c r="M46" s="9">
        <v>817763</v>
      </c>
      <c r="N46" s="9">
        <v>30000444</v>
      </c>
      <c r="O46" s="9" t="s">
        <v>104</v>
      </c>
      <c r="P46" s="9" t="s">
        <v>92</v>
      </c>
      <c r="Q46" s="9" t="s">
        <v>107</v>
      </c>
      <c r="R46" s="9">
        <v>61.7</v>
      </c>
      <c r="S46" s="9">
        <v>2</v>
      </c>
      <c r="U46" s="9">
        <v>0</v>
      </c>
      <c r="V46" s="9">
        <v>1</v>
      </c>
      <c r="W46" s="9" t="s">
        <v>102</v>
      </c>
      <c r="AA46" s="9">
        <v>1123834</v>
      </c>
      <c r="AB46" s="9" t="s">
        <v>40</v>
      </c>
      <c r="AE46" s="9">
        <v>1.42</v>
      </c>
      <c r="AF46" s="9">
        <v>0</v>
      </c>
      <c r="AG46" s="9">
        <v>0</v>
      </c>
      <c r="AH46" s="9">
        <v>1.48</v>
      </c>
      <c r="AI46" s="9">
        <v>0</v>
      </c>
      <c r="AJ46" s="9">
        <v>0</v>
      </c>
      <c r="AN46" s="9">
        <v>0.09</v>
      </c>
      <c r="AO46" s="9">
        <v>1.42</v>
      </c>
      <c r="AP46" s="9">
        <v>16.309999999999999</v>
      </c>
      <c r="AQ46" s="9">
        <v>1.39</v>
      </c>
      <c r="AR46" s="9">
        <v>5.51</v>
      </c>
      <c r="AS46" s="9">
        <v>50</v>
      </c>
    </row>
    <row r="47" spans="1:80" x14ac:dyDescent="0.25">
      <c r="A47" s="9" t="s">
        <v>41</v>
      </c>
      <c r="B47" s="9" t="s">
        <v>68</v>
      </c>
      <c r="D47" s="9" t="s">
        <v>106</v>
      </c>
      <c r="F47" s="9">
        <v>9201700001</v>
      </c>
      <c r="G47" s="9">
        <v>861843</v>
      </c>
      <c r="H47" s="9" t="s">
        <v>105</v>
      </c>
      <c r="I47" s="9">
        <v>3</v>
      </c>
      <c r="L47" s="9" t="s">
        <v>39</v>
      </c>
      <c r="M47" s="9">
        <v>817768</v>
      </c>
      <c r="N47" s="9">
        <v>30000444</v>
      </c>
      <c r="O47" s="9" t="s">
        <v>104</v>
      </c>
      <c r="P47" s="9" t="s">
        <v>92</v>
      </c>
      <c r="Q47" s="9" t="s">
        <v>107</v>
      </c>
      <c r="R47" s="9">
        <v>231.9</v>
      </c>
      <c r="S47" s="9">
        <v>9</v>
      </c>
      <c r="U47" s="9">
        <v>0</v>
      </c>
      <c r="V47" s="9">
        <v>1</v>
      </c>
      <c r="W47" s="9" t="s">
        <v>102</v>
      </c>
      <c r="AA47" s="9">
        <v>1123834</v>
      </c>
      <c r="AB47" s="9" t="s">
        <v>40</v>
      </c>
      <c r="AE47" s="9">
        <v>1.42</v>
      </c>
      <c r="AF47" s="9">
        <v>0</v>
      </c>
      <c r="AG47" s="9">
        <v>0</v>
      </c>
      <c r="AH47" s="9">
        <v>1.48</v>
      </c>
      <c r="AI47" s="9">
        <v>0</v>
      </c>
      <c r="AJ47" s="9">
        <v>0</v>
      </c>
      <c r="AN47" s="9">
        <v>0.09</v>
      </c>
      <c r="AO47" s="9">
        <v>1.42</v>
      </c>
      <c r="AP47" s="9">
        <v>16.309999999999999</v>
      </c>
      <c r="AQ47" s="9">
        <v>1.39</v>
      </c>
      <c r="AR47" s="9">
        <v>5.51</v>
      </c>
      <c r="AS47" s="9">
        <v>50</v>
      </c>
    </row>
    <row r="48" spans="1:80" x14ac:dyDescent="0.25">
      <c r="A48" s="9" t="s">
        <v>41</v>
      </c>
      <c r="B48" s="9" t="s">
        <v>68</v>
      </c>
      <c r="D48" s="9" t="s">
        <v>106</v>
      </c>
      <c r="F48" s="9">
        <v>9201700001</v>
      </c>
      <c r="G48" s="9">
        <v>863392</v>
      </c>
      <c r="H48" s="9" t="s">
        <v>105</v>
      </c>
      <c r="I48" s="9">
        <v>7</v>
      </c>
      <c r="L48" s="9" t="s">
        <v>39</v>
      </c>
      <c r="M48" s="9">
        <v>836383</v>
      </c>
      <c r="N48" s="9">
        <v>30000444</v>
      </c>
      <c r="O48" s="9" t="s">
        <v>104</v>
      </c>
      <c r="P48" s="9" t="s">
        <v>92</v>
      </c>
      <c r="Q48" s="9" t="s">
        <v>103</v>
      </c>
      <c r="R48" s="9">
        <v>1</v>
      </c>
      <c r="S48" s="9">
        <v>0</v>
      </c>
      <c r="U48" s="9">
        <v>0</v>
      </c>
      <c r="V48" s="9">
        <v>1</v>
      </c>
      <c r="W48" s="9" t="s">
        <v>102</v>
      </c>
      <c r="AA48" s="9">
        <v>1123834</v>
      </c>
      <c r="AB48" s="9" t="s">
        <v>40</v>
      </c>
      <c r="AE48" s="9">
        <v>1.42</v>
      </c>
      <c r="AF48" s="9">
        <v>0</v>
      </c>
      <c r="AG48" s="9">
        <v>0</v>
      </c>
      <c r="AH48" s="9">
        <v>1.48</v>
      </c>
      <c r="AI48" s="9">
        <v>0</v>
      </c>
      <c r="AJ48" s="9">
        <v>0</v>
      </c>
      <c r="AN48" s="9">
        <v>0.09</v>
      </c>
      <c r="AO48" s="9">
        <v>1.42</v>
      </c>
      <c r="AP48" s="9">
        <v>16.309999999999999</v>
      </c>
      <c r="AQ48" s="9">
        <v>1.39</v>
      </c>
      <c r="AR48" s="9">
        <v>5.51</v>
      </c>
      <c r="AS48" s="9">
        <v>50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EBD7055D559004389A37AF06AE7EB6C" ma:contentTypeVersion="13" ma:contentTypeDescription="Create a new document." ma:contentTypeScope="" ma:versionID="dfa3af0256e84a5904ef20b1c8f4e624">
  <xsd:schema xmlns:xsd="http://www.w3.org/2001/XMLSchema" xmlns:xs="http://www.w3.org/2001/XMLSchema" xmlns:p="http://schemas.microsoft.com/office/2006/metadata/properties" xmlns:ns3="a7a9373d-8c7c-4674-87b8-712713bb5384" xmlns:ns4="65215f68-9063-4b6f-82e8-64243b936287" targetNamespace="http://schemas.microsoft.com/office/2006/metadata/properties" ma:root="true" ma:fieldsID="16f10ff09b803348a180cce63ee35977" ns3:_="" ns4:_="">
    <xsd:import namespace="a7a9373d-8c7c-4674-87b8-712713bb5384"/>
    <xsd:import namespace="65215f68-9063-4b6f-82e8-64243b93628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7a9373d-8c7c-4674-87b8-712713bb538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5215f68-9063-4b6f-82e8-64243b936287"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SharingHintHash" ma:index="18"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EC3AF8D-8F0B-43C7-A96A-6A4186793A77}">
  <ds:schemaRefs>
    <ds:schemaRef ds:uri="http://schemas.microsoft.com/sharepoint/v3/contenttype/forms"/>
  </ds:schemaRefs>
</ds:datastoreItem>
</file>

<file path=customXml/itemProps2.xml><?xml version="1.0" encoding="utf-8"?>
<ds:datastoreItem xmlns:ds="http://schemas.openxmlformats.org/officeDocument/2006/customXml" ds:itemID="{D82D7582-A688-4D65-BC7A-2D57E6C4C1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7a9373d-8c7c-4674-87b8-712713bb5384"/>
    <ds:schemaRef ds:uri="65215f68-9063-4b6f-82e8-64243b93628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FFC978B-0AAC-41C0-84B3-285AEBFE24CB}">
  <ds:schemaRef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purl.org/dc/terms/"/>
    <ds:schemaRef ds:uri="65215f68-9063-4b6f-82e8-64243b936287"/>
    <ds:schemaRef ds:uri="a7a9373d-8c7c-4674-87b8-712713bb5384"/>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Obs. Inf Final Pre STN</vt:lpstr>
      <vt:lpstr>Terrenos</vt:lpstr>
      <vt:lpstr>Servidumbres</vt:lpstr>
      <vt:lpstr>Error Calificación - Chena_CN</vt:lpstr>
      <vt:lpstr>SE_Polpaico</vt:lpstr>
      <vt:lpstr>'Obs. Inf Final Pre STN'!Área_de_impresión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Quiroz Iligaray</dc:creator>
  <cp:lastModifiedBy>Jofre Utreras, Pablo Antonio</cp:lastModifiedBy>
  <cp:lastPrinted>2019-11-07T17:07:27Z</cp:lastPrinted>
  <dcterms:created xsi:type="dcterms:W3CDTF">2019-10-08T21:10:49Z</dcterms:created>
  <dcterms:modified xsi:type="dcterms:W3CDTF">2020-10-09T01:56:22Z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0x0101002EBD7055D559004389A37AF06AE7EB6C</vt:lpwstr>
  </property>
</Properties>
</file>