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amshcastro\Desktop\AMSA\Estudio Valorizacion Transmision (20 -23)\INFORME FINAL PRELIMINAR\"/>
    </mc:Choice>
  </mc:AlternateContent>
  <xr:revisionPtr revIDLastSave="0" documentId="13_ncr:1_{0B91876B-6012-4FCF-BE88-980540854AB9}" xr6:coauthVersionLast="36" xr6:coauthVersionMax="36" xr10:uidLastSave="{00000000-0000-0000-0000-000000000000}"/>
  <bookViews>
    <workbookView xWindow="0" yWindow="0" windowWidth="20490" windowHeight="6945" tabRatio="717" xr2:uid="{00000000-000D-0000-FFFF-FFFF00000000}"/>
  </bookViews>
  <sheets>
    <sheet name="Obs. Informe avance N°2 V2 STN" sheetId="1" r:id="rId1"/>
    <sheet name="Ampliación SE Kimal" sheetId="4" r:id="rId2"/>
    <sheet name="Esquema María Elena - Kimal" sheetId="5" r:id="rId3"/>
    <sheet name="Detalle Peajes Coordinador" sheetId="3" r:id="rId4"/>
    <sheet name="Extracto D 23T" sheetId="2" r:id="rId5"/>
  </sheets>
  <definedNames>
    <definedName name="_xlnm._FilterDatabase" localSheetId="0" hidden="1">'Obs. Informe avance N°2 V2 STN'!$B$4:$F$16</definedName>
    <definedName name="_Hlk24039655" localSheetId="0">'Obs. Informe avance N°2 V2 STN'!#REF!</definedName>
    <definedName name="_Toc34640155" localSheetId="0">'Obs. Informe avance N°2 V2 STN'!$D$6</definedName>
    <definedName name="_Toc39795192" localSheetId="0">'Obs. Informe avance N°2 V2 STN'!$D$13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P12" i="3" l="1"/>
  <c r="P11" i="3"/>
  <c r="N12" i="3"/>
  <c r="N11" i="3"/>
  <c r="N7" i="3"/>
  <c r="N8" i="3"/>
  <c r="N9" i="3"/>
  <c r="N6" i="3"/>
</calcChain>
</file>

<file path=xl/sharedStrings.xml><?xml version="1.0" encoding="utf-8"?>
<sst xmlns="http://schemas.openxmlformats.org/spreadsheetml/2006/main" count="101" uniqueCount="84">
  <si>
    <t>N°</t>
  </si>
  <si>
    <t>Propuesta</t>
  </si>
  <si>
    <t>Observación</t>
  </si>
  <si>
    <t>Identificación del Título, Subtítulo y Número de página</t>
  </si>
  <si>
    <t>Nombre de Empresa o Asociación</t>
  </si>
  <si>
    <t xml:space="preserve">AMSA
</t>
  </si>
  <si>
    <t xml:space="preserve">No se ha considerado a Zaldívar Transmisión en la propiedad de los tramos:
Maria Elena 220  kV - Kimal 220 kV
Laberinto 220 kV - Kimal 220 kV
Laberinto 220 kV - Nueva Zaldivar 220 kV
</t>
  </si>
  <si>
    <t>ANTOFAGASTA MINERALS</t>
  </si>
  <si>
    <t>VATT [$]</t>
  </si>
  <si>
    <t>Mes</t>
  </si>
  <si>
    <t>Línea</t>
  </si>
  <si>
    <t>Ene</t>
  </si>
  <si>
    <t>Feb</t>
  </si>
  <si>
    <t>Mar</t>
  </si>
  <si>
    <t>Abr</t>
  </si>
  <si>
    <t>May</t>
  </si>
  <si>
    <t>Jun</t>
  </si>
  <si>
    <t>Jul</t>
  </si>
  <si>
    <t>Ago</t>
  </si>
  <si>
    <t>Sep</t>
  </si>
  <si>
    <t>Oct</t>
  </si>
  <si>
    <t>Nov</t>
  </si>
  <si>
    <t>Dic</t>
  </si>
  <si>
    <t>Crucero 220 - Laberinto 220#KELTI</t>
  </si>
  <si>
    <t>Kimal 220 - Laberinto 220#KELTI</t>
  </si>
  <si>
    <t>Crucero 220 - Laberinto 220#Zaldivar Transmisión</t>
  </si>
  <si>
    <t>Kimal 220 - Laberinto 220#Zaldivar Transmisión</t>
  </si>
  <si>
    <t>fuente</t>
  </si>
  <si>
    <t>https://www.coordinador.cl/wp-content/uploads/2020/03/Detalle_Liquidaci%C3%B3n-2002_def.zip</t>
  </si>
  <si>
    <t>Fuente:</t>
  </si>
  <si>
    <t>https://www.leychile.cl/Navegar?idNorma=1087280</t>
  </si>
  <si>
    <t>https://www.leychile.cl/Navegar?idNorma=1076497</t>
  </si>
  <si>
    <t>Fuente</t>
  </si>
  <si>
    <t>Decreto Supremo N° 158/2015 Ministerio de Energía</t>
  </si>
  <si>
    <t xml:space="preserve">Proyecto 3: STT5 – 2015 “Ampliación S/E Nueva Crucero Encuentro” </t>
  </si>
  <si>
    <t>Previo al Decreto</t>
  </si>
  <si>
    <t>Posterior al proyecto ejecutado por el decreto</t>
  </si>
  <si>
    <t>Esquema Tramos:</t>
  </si>
  <si>
    <t>Maria Elena 220 kV - Kimal 220 kV</t>
  </si>
  <si>
    <t>Kimal 220 kV - Laberinto 220 kV</t>
  </si>
  <si>
    <t>Total</t>
  </si>
  <si>
    <t>Total Kelti</t>
  </si>
  <si>
    <t>Total ZT</t>
  </si>
  <si>
    <t>TC</t>
  </si>
  <si>
    <t>CLP</t>
  </si>
  <si>
    <t>USD</t>
  </si>
  <si>
    <t>General</t>
  </si>
  <si>
    <t>Se  aprecia que sólo se consideró el VI de las instalaciones de AES Gener que pertenencen a este tramo. No se consideraron las instalaciones del circuito 1 y Circuito 2, pertenecientes a Kelti S.A. y Zaldivar Transmisión, respectivamente</t>
  </si>
  <si>
    <t xml:space="preserve">Se solicita lo siguiente:
 Incluir  en la VI del tramo, separadamente, los circuitos 1 y 2, pertenecientes a Kelti S.A. (Minera Escondida)  y  Zaldívar Transmisión S.A, respectivamente
</t>
  </si>
  <si>
    <t>Se solicita incluir el el VATT del tramo, las instalaciones de Kelti y Zaldivar Transmisión que pertenecen a este tramo.</t>
  </si>
  <si>
    <t xml:space="preserve">Se aprecia que el calculo del VATT de este tramo, solo se consideraron las instalaciones de AES GENER, no considerando las instalacions de Kelti y Zaldivar Transnisión pertenecientes a este tramo y que antes pertencían a los circuiros N°1 y N°2 del tramos Crucero - Laberinto.
</t>
  </si>
  <si>
    <t>Se aprecia que el calculo del VATT de este tramo, solo se consideraron las instalaciones de AES GENER, no considerando las instalaciones de de los circuitos N°1 y N°2  de Kelti y Zaldívar Transmisión respectivamente</t>
  </si>
  <si>
    <t>El Tramo Maria Elena 220 kV - Kimal 220 kV resulta de la conexión de los tramos    María Elena 220 kV - Crucero 220 kV y Crucero  220 kV - Laberinto 220 kV (seccionado en Kimal 220 kV), con by pass en la S/E Crucero (Ver hoja " Esquema María Elena - Kimal")
Las instalaciones de los  circuitos N° 1 y N°2  del tramo Crucero 220 kV - Laberinto 220 kV, que ahora pertenecen a los  circuitos N° 1 y N°2 del tramo Maria Elena 220 kV - Kimal 220 kV no fueron considerados en la valorizacion del tramo.  Solo se consideraron las instalaciones de SATT y TRANSELEC que pertenecen a este tramo.</t>
  </si>
  <si>
    <t>Estamos de acuerdo con el criterio del Consultor, quien " considera que el V.I. correspondiente a estas líneas debiera adicionarse al V.I. calculado con la base de datos para el tramo de transporte al cual pertenecen, por cuanto ese V.I. solo incluye los paños de línea de los extremos."</t>
  </si>
  <si>
    <t>De acuerdo a lo ya indicado en las observacioes de AMSA, y en concordancia con el criterio del Consultor, solicitamos adicionar el  VI de estas lineas al VI de los respectivos  tramos de transporte a los cuales pertenecen.</t>
  </si>
  <si>
    <t xml:space="preserve">Se solicita corregir los valores de los tramos Laberinto - Kimal y Laberinto Nueva Zaldivar, de acuerdo a lo siguiente:
i) Longitud tramo Laberinto 220 kV - Kimal 220 kV : 132,7 km
ii) Longitud tramo Laberinto 220 kV - Nueva Zaldivar 220 kV : 89,93 km
iii) Se solicita considerar para cada circuito, las valorizaciones ya informadas en la tabla 7.2.5 de la versión 2 del Informe 2, el cual asignó al los circuitos de Minera Escondida los siguietes valores de VI:
 Laberinto 220 kV - Kimal 220 kV: US$ 36.116.566
Laberinto 220 kV - Nueva Zaldivar 220 kV: US$ 24.470.587
Dador que ambos circuitos son iguales, estos mismos valores debieran ser asignados al circuito N°2 de propiedad de Zaldívar Transmisión.
</t>
  </si>
  <si>
    <t>Se solicita incluir el el VATT del tramo, las instalaciones de Kelti y Zaldivar Transmisión que pertenecen a este tramo.
Para chequear estos valores, se solicita además considerar los valores de los VATT del tramo Laberinto - Kimal indicados por el CEN que se encuentran en la hoja Detalle Peajes  Coordinador.</t>
  </si>
  <si>
    <t xml:space="preserve">7.2.7  Valor de inversión adicional a los resultados de la Base de Datos
Tramos:
Laberinto 220 kV - Kimal 220 kV
Laberinto 220 kV - Nueva Zaldivar 220 kV
</t>
  </si>
  <si>
    <t xml:space="preserve">Se aprecia que el calculo del VATT de este tramo, solo se consideraron las instalaciones de SATT y TRANSELEC, no considerando las instalacions de Kelti y Zaldivar Transmisión pertenecientes a este tramo y que antes pertencían a los circuiros N°1 y N°2 del tramos Crucero - Laberinto.
</t>
  </si>
  <si>
    <t>Se  solicita considerar e incluir en el Informe Final Definitivo las observaciones presentadas por AMSA al Informe de Avance n° 2, v2.</t>
  </si>
  <si>
    <t>7.2.1 Valor de Inversión por empresa propietaria
Tabla 52: Valor de Inversión (V.I.) por empresa propietaria</t>
  </si>
  <si>
    <t>Se hace presente que el Valor del VI asignado a Antofagasta Minerals S.A. corresponde a tramos incluidos en la tablas 55 y 56, de los cuales AMSA ni ninguna de sus compañías relacionadas es propietaria.</t>
  </si>
  <si>
    <t xml:space="preserve">Se solicita corregir la tabla 52, asignando a AMSA el VI correspondiente de los tramos Laberinto 220 kV -- Kimal 220 kV, Laberinto 220 kV - Nueva Zaldivar 220 kV y María Elena 220 kV - Kimal 220 kV, pertenecientes a su relacionada Zaldivar Transmision S.A.
Adicionalmente, se solicita incluir en la tabla 56 el VI correspondiende a Zaldívar Transmisión S.A.  de los tramos de trasporte:  Laberinto 220 kV -- Kimal 220 kV, Laberinto 220 kV - Nueva Zaldivar 220 kV y María Elena 220 kV - Kimal 220 kV
</t>
  </si>
  <si>
    <t>7.2.3 Valor de Inversión por tramo de transporte calificación nacional
Tabla 54: Valor de Inversión (V.I.) por tramo de transporte calificación nacional
Tramo Laberinto 220 kV - Kimal 220 kV</t>
  </si>
  <si>
    <t>Se solicita lo siguiente:
Incluir en Tabla 54  la valorización del tramo María Elena 220 kV - Kimal 220 kV, las instalaciones de los circuitos  N°1 y N° 2 del tramo Crucero - Laberinto, que ahora pertenece al tramo Maria Elena - Kimal.</t>
  </si>
  <si>
    <t>7.2.3 Valor de Inversión por tramo de transporte calificación nacional
Tabla 54: Valor de Inversión (V.I.) por tramo de transporte calificación nacional
Tramo Laberinto  220 kV - Nueva Zaldivar  220 kV</t>
  </si>
  <si>
    <t>7.2.3 Valor de Inversión por tramo de transporte calificación nacional
Tabla 54: Valor de Inversión (V.I.) por tramo de transporte calificación nacional
Tramo Maria Elena 220 kV - Kimal 220 kV</t>
  </si>
  <si>
    <t xml:space="preserve">7.2.4  Valor de Inversión por tramo de transporte y por propietario calificación nacional
Tabla 55: Valor de Inversión (V.I.) por tramo de transporte y por propietario calificación nacional
Tramos: 
Maria Elena 220  kV - Kimal 220 kV
Laberinto 220 kV - Kimal 220 kV
Laberinto 220 kV - Nueva Zaldivar 220 kV
</t>
  </si>
  <si>
    <t>Se solicita corregir Tabla 55 del punto 7.2.4 incluyendo a Zaldivar Transmisión en la propiedad de los tramos indicados.
Dado que para los tramos Laberinto - Kimal y Laberinto - Nueva Zaldivar existe valorización para el circuito N°1 de propiedad de Kelti S.A. (Incluida en versiones anteriores del Informe), se solicita incluir la valorización del circuito N°2 de propiedad de Zaldivar Transmisión S.A., con un valor equivalente al del circuito N°1.</t>
  </si>
  <si>
    <t xml:space="preserve">7.2.6.2 Servidumbre tramos de transporte.
Tabla 58: Valor de Inversión (V.I.) servidumbre  tramo de transporte.
Tramos: 
Maria Elena 220  kV - Kimal 220 kV
Laberinto 220 kV - Kimal 220 kV
Laberinto 220 kV - Nueva Zaldivar 220 kV
</t>
  </si>
  <si>
    <t xml:space="preserve">7.2.6.3 VI Estudios de Impacto Ambiental
Tabla 59: Valor de Inversión (V.I.) estudios de impacto ambiental
Tramos: 
Maria Elena 220  kV - Kimal 220 kV
Laberinto 220 kV - Kimal 220 kV
Laberinto 220 kV - Nueva Zaldivar 220 kV
</t>
  </si>
  <si>
    <t xml:space="preserve">No se ha considerado a Zaldívar Transmisión en el VI de los estudios de impacto ambiental  de los tramos:
Maria Elena 220  kV - Kimal 220 kV
Laberinto 220 kV - Kimal 220 kV
Laberinto 220 kV - Nueva Zaldivar 220 kV
</t>
  </si>
  <si>
    <t xml:space="preserve">No se ha considerado a Zaldívar Transmisión en el VI de las servidumbres de los tramos:
Maria Elena 220  kV - Kimal 220 kV
Laberinto 220 kV - Kimal 220 kV
Laberinto 220 kV - Nueva Zaldivar 220 kV
</t>
  </si>
  <si>
    <t>Se solicita corregir Tabla 59 incluyendo el VI de los estudios de impacto ambiental correspondiente a Zaldivar Transmisión en  tramos indicados.</t>
  </si>
  <si>
    <t xml:space="preserve">Se solicita corregir Tabla 58 incluyendo el VI de las  servidumbres correspondiente a Zaldivar Transmisión en  tramos indicados.
</t>
  </si>
  <si>
    <r>
      <t xml:space="preserve">Sin perjuico de lo indicado en la observación anterior, y no obstante estos valores fueron ajustados al alza respecto del Informe N°2 V2, mantenemos nuestra observación el orden a que los valores indicados en la </t>
    </r>
    <r>
      <rPr>
        <b/>
        <sz val="11"/>
        <color rgb="FF000000"/>
        <rFont val="Calibri"/>
        <family val="2"/>
        <scheme val="minor"/>
      </rPr>
      <t>Tabla 60: Valor de Inversión (V.I.) aproximado líneas de transmisión nacionales no declaradas en BD</t>
    </r>
    <r>
      <rPr>
        <sz val="11"/>
        <color rgb="FF000000"/>
        <rFont val="Calibri"/>
        <family val="2"/>
        <scheme val="minor"/>
      </rPr>
      <t xml:space="preserve"> , a juicio de AMSA estaría subestimados por los siguientes motivos:
i) La longitud considerada de las lineas es inferior a longitud real
ii) Dado el orden de magnitud del VI estimado, se estaría valorizando sólo uno de los circuitos.</t>
    </r>
  </si>
  <si>
    <t>Tabla 63 Resultados COMA por Tramo
Tramos 
N_61
N_62</t>
  </si>
  <si>
    <t>En la Tabla 63, se  aprecia que sólo se consideró el COMA de las instalaciones de AES Gener que pertenencen a estos tramo. No se consideraron las instalaciones del circuito 1 y Circuito 2, pertenecientes a Kelti S.A. y Zaldivar Transmisión, respectivamente</t>
  </si>
  <si>
    <t xml:space="preserve">Se solicita lo siguiente:
 Incluir  en la Tabla 63 en el COMA de estos tramos, separadamente, los circuitos 1 y 2, pertenecientes a Kelti S.A. (Minera Escondida)  y  Zaldívar Transmisión S.A, respectivamente.
</t>
  </si>
  <si>
    <t>12. Resultados del Estudio
Tabla 80  Resultados A.V.I. , C.O.M.A., A.E.I.R y V.A.T.T. tramos de transporte 
Tramo:
Maria Elena 220  kV - Kimal 220 kV</t>
  </si>
  <si>
    <t xml:space="preserve">12. Resultados del Estudio
Tabla 80 Resultados A.V.I. , C.O.M.A., A.E.I.R y V.A.T.T. tramos de transporte 
Tramo:
Laberinto 220 kV - Kimal 220 kV
</t>
  </si>
  <si>
    <t>12. Resultados
Tabla 80 Resultados A.V.I. , C.O.M.A., A.E.I.R y V.A.T.T. tramos de transporte 
Tramo:
Laberinto 220 kV - Nueva Zaldivar 220 kV</t>
  </si>
  <si>
    <r>
      <t>En el Informe Final Preliminar  no se aprecia que  el Consorcio haya considerado e incorporado  las observaciones presentadas por AMSA al Informe de Avance N°2 v2 de dicho informe. Las referidas observaciones fueron enviadas   en forma y plazo mediane correo electrónico de fecha</t>
    </r>
    <r>
      <rPr>
        <sz val="11"/>
        <color rgb="FFFF0000"/>
        <rFont val="Calibri"/>
        <family val="2"/>
        <scheme val="minor"/>
      </rPr>
      <t xml:space="preserve"> </t>
    </r>
    <r>
      <rPr>
        <sz val="11"/>
        <rFont val="Calibri"/>
        <family val="2"/>
        <scheme val="minor"/>
      </rPr>
      <t>04/06/2020.</t>
    </r>
  </si>
  <si>
    <t>OBSERVACIONES AL INFORME FINAL PRELIMINAR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</si>
</sst>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Red]\-#,###,##0;&quot;-&quot;"/>
  </numFmts>
  <fonts count="13" x14ac:knownFonts="1">
    <font>
      <sz val="11"/>
      <color theme="1"/>
      <name val="Calibri"/>
      <family val="2"/>
      <scheme val="minor"/>
    </font>
    <font>
      <b/>
      <sz val="11"/>
      <color theme="1"/>
      <name val="Calibri"/>
      <family val="2"/>
      <scheme val="minor"/>
    </font>
    <font>
      <sz val="11"/>
      <color rgb="FF000000"/>
      <name val="Calibri"/>
      <family val="2"/>
      <scheme val="minor"/>
    </font>
    <font>
      <b/>
      <sz val="14"/>
      <color theme="1"/>
      <name val="Calibri"/>
      <family val="2"/>
      <scheme val="minor"/>
    </font>
    <font>
      <b/>
      <sz val="10"/>
      <name val="Century Gothic"/>
      <family val="2"/>
    </font>
    <font>
      <b/>
      <sz val="8"/>
      <name val="Century Gothic"/>
      <family val="2"/>
    </font>
    <font>
      <sz val="8"/>
      <name val="Century Gothic"/>
      <family val="2"/>
    </font>
    <font>
      <u/>
      <sz val="11"/>
      <color theme="10"/>
      <name val="Calibri"/>
      <family val="2"/>
      <scheme val="minor"/>
    </font>
    <font>
      <b/>
      <sz val="12"/>
      <color theme="1"/>
      <name val="Arial"/>
      <family val="2"/>
    </font>
    <font>
      <b/>
      <sz val="12"/>
      <color rgb="FF376092"/>
      <name val="Arial"/>
      <family val="2"/>
    </font>
    <font>
      <sz val="11"/>
      <name val="Calibri"/>
      <family val="2"/>
      <scheme val="minor"/>
    </font>
    <font>
      <b/>
      <sz val="11"/>
      <color rgb="FF000000"/>
      <name val="Calibri"/>
      <family val="2"/>
      <scheme val="minor"/>
    </font>
    <font>
      <sz val="11"/>
      <color rgb="FFFF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44"/>
      </right>
      <top style="thin">
        <color indexed="44"/>
      </top>
      <bottom style="thin">
        <color indexed="44"/>
      </bottom>
      <diagonal/>
    </border>
    <border>
      <left/>
      <right/>
      <top style="thin">
        <color indexed="44"/>
      </top>
      <bottom style="thin">
        <color indexed="44"/>
      </bottom>
      <diagonal/>
    </border>
    <border>
      <left/>
      <right style="thin">
        <color indexed="44"/>
      </right>
      <top/>
      <bottom/>
      <diagonal/>
    </border>
  </borders>
  <cellStyleXfs count="2">
    <xf numFmtId="0" fontId="0" fillId="0" borderId="0"/>
    <xf numFmtId="0" fontId="7" fillId="0" borderId="0" applyNumberFormat="0" applyFill="0" applyBorder="0" applyAlignment="0" applyProtection="0"/>
  </cellStyleXfs>
  <cellXfs count="33">
    <xf numFmtId="0" fontId="0" fillId="0" borderId="0" xfId="0"/>
    <xf numFmtId="0" fontId="0" fillId="2" borderId="0" xfId="0" applyFill="1"/>
    <xf numFmtId="0" fontId="0" fillId="2" borderId="0" xfId="0" applyFill="1" applyAlignment="1">
      <alignment horizont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top" wrapText="1"/>
    </xf>
    <xf numFmtId="0" fontId="2" fillId="4" borderId="3" xfId="0" applyFont="1" applyFill="1" applyBorder="1" applyAlignment="1">
      <alignment vertical="top" wrapText="1"/>
    </xf>
    <xf numFmtId="0" fontId="2" fillId="4" borderId="3" xfId="0" applyFont="1" applyFill="1" applyBorder="1" applyAlignment="1">
      <alignment horizontal="left" vertical="top" wrapText="1"/>
    </xf>
    <xf numFmtId="0" fontId="0" fillId="2" borderId="0" xfId="0" applyFill="1" applyAlignment="1">
      <alignment vertical="top" wrapText="1"/>
    </xf>
    <xf numFmtId="0" fontId="0" fillId="2" borderId="0" xfId="0" applyFont="1" applyFill="1" applyAlignment="1">
      <alignment vertical="top" wrapText="1"/>
    </xf>
    <xf numFmtId="0" fontId="2" fillId="4" borderId="5" xfId="0" applyFont="1" applyFill="1" applyBorder="1" applyAlignment="1">
      <alignment vertical="center" wrapText="1"/>
    </xf>
    <xf numFmtId="0" fontId="2" fillId="4" borderId="3" xfId="0" applyFont="1" applyFill="1" applyBorder="1" applyAlignment="1">
      <alignment vertical="center" wrapText="1"/>
    </xf>
    <xf numFmtId="0" fontId="2" fillId="4" borderId="5" xfId="0" applyFont="1" applyFill="1" applyBorder="1" applyAlignment="1">
      <alignment vertical="top" wrapText="1"/>
    </xf>
    <xf numFmtId="0" fontId="0" fillId="2" borderId="1" xfId="0" applyFill="1" applyBorder="1" applyAlignment="1">
      <alignment horizontal="center" vertical="center"/>
    </xf>
    <xf numFmtId="0" fontId="2" fillId="4" borderId="4" xfId="0" applyFont="1" applyFill="1" applyBorder="1" applyAlignment="1">
      <alignment horizontal="center" vertical="center" wrapText="1"/>
    </xf>
    <xf numFmtId="0" fontId="3" fillId="2" borderId="0" xfId="0" applyFont="1" applyFill="1"/>
    <xf numFmtId="0" fontId="0" fillId="0" borderId="0" xfId="0"/>
    <xf numFmtId="0" fontId="5" fillId="0" borderId="0" xfId="0" applyFont="1"/>
    <xf numFmtId="0" fontId="5" fillId="0" borderId="6" xfId="0" applyFont="1" applyBorder="1"/>
    <xf numFmtId="0" fontId="5" fillId="0" borderId="7" xfId="0" applyFont="1" applyBorder="1" applyAlignment="1">
      <alignment horizontal="center"/>
    </xf>
    <xf numFmtId="0" fontId="6" fillId="0" borderId="8" xfId="0" applyFont="1" applyBorder="1"/>
    <xf numFmtId="164" fontId="6" fillId="0" borderId="0" xfId="0" applyNumberFormat="1" applyFont="1"/>
    <xf numFmtId="0" fontId="6" fillId="0" borderId="0" xfId="0" applyFont="1" applyFill="1" applyBorder="1"/>
    <xf numFmtId="0" fontId="7" fillId="0" borderId="0" xfId="1"/>
    <xf numFmtId="0" fontId="1" fillId="0" borderId="0" xfId="0" applyFont="1"/>
    <xf numFmtId="0" fontId="3" fillId="0" borderId="0" xfId="0" applyFont="1"/>
    <xf numFmtId="0" fontId="0" fillId="0" borderId="0" xfId="0"/>
    <xf numFmtId="0" fontId="5" fillId="0" borderId="0" xfId="0" applyFont="1" applyFill="1" applyBorder="1" applyAlignment="1">
      <alignment horizontal="center"/>
    </xf>
    <xf numFmtId="164" fontId="0" fillId="0" borderId="0" xfId="0" applyNumberFormat="1"/>
    <xf numFmtId="0" fontId="8" fillId="0" borderId="0" xfId="0" applyFont="1" applyAlignment="1">
      <alignment horizontal="left" vertical="center" readingOrder="1"/>
    </xf>
    <xf numFmtId="0" fontId="9" fillId="0" borderId="0" xfId="0" applyFont="1" applyAlignment="1">
      <alignment horizontal="left" vertical="center" readingOrder="1"/>
    </xf>
    <xf numFmtId="0" fontId="4" fillId="0" borderId="0" xfId="0" applyFont="1"/>
    <xf numFmtId="0" fontId="0" fillId="0" borderId="0" xfId="0"/>
    <xf numFmtId="0" fontId="2" fillId="4" borderId="2"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457200</xdr:colOff>
      <xdr:row>4</xdr:row>
      <xdr:rowOff>171450</xdr:rowOff>
    </xdr:from>
    <xdr:to>
      <xdr:col>6</xdr:col>
      <xdr:colOff>113771</xdr:colOff>
      <xdr:row>18</xdr:row>
      <xdr:rowOff>94926</xdr:rowOff>
    </xdr:to>
    <xdr:pic>
      <xdr:nvPicPr>
        <xdr:cNvPr id="2" name="Imagen 1">
          <a:extLst>
            <a:ext uri="{FF2B5EF4-FFF2-40B4-BE49-F238E27FC236}">
              <a16:creationId xmlns:a16="http://schemas.microsoft.com/office/drawing/2014/main" id="{C9105301-19F0-4545-8BA6-FBB1AAC79FFA}"/>
            </a:ext>
          </a:extLst>
        </xdr:cNvPr>
        <xdr:cNvPicPr>
          <a:picLocks noChangeAspect="1"/>
        </xdr:cNvPicPr>
      </xdr:nvPicPr>
      <xdr:blipFill>
        <a:blip xmlns:r="http://schemas.openxmlformats.org/officeDocument/2006/relationships" r:embed="rId1"/>
        <a:stretch>
          <a:fillRect/>
        </a:stretch>
      </xdr:blipFill>
      <xdr:spPr>
        <a:xfrm>
          <a:off x="457200" y="952500"/>
          <a:ext cx="4228571" cy="2590476"/>
        </a:xfrm>
        <a:prstGeom prst="rect">
          <a:avLst/>
        </a:prstGeom>
      </xdr:spPr>
    </xdr:pic>
    <xdr:clientData/>
  </xdr:twoCellAnchor>
  <xdr:twoCellAnchor editAs="oneCell">
    <xdr:from>
      <xdr:col>7</xdr:col>
      <xdr:colOff>66675</xdr:colOff>
      <xdr:row>5</xdr:row>
      <xdr:rowOff>47625</xdr:rowOff>
    </xdr:from>
    <xdr:to>
      <xdr:col>14</xdr:col>
      <xdr:colOff>742199</xdr:colOff>
      <xdr:row>18</xdr:row>
      <xdr:rowOff>9220</xdr:rowOff>
    </xdr:to>
    <xdr:pic>
      <xdr:nvPicPr>
        <xdr:cNvPr id="3" name="Imagen 2">
          <a:extLst>
            <a:ext uri="{FF2B5EF4-FFF2-40B4-BE49-F238E27FC236}">
              <a16:creationId xmlns:a16="http://schemas.microsoft.com/office/drawing/2014/main" id="{AB43027E-15FF-42F3-94F9-98C2BF7772C8}"/>
            </a:ext>
          </a:extLst>
        </xdr:cNvPr>
        <xdr:cNvPicPr>
          <a:picLocks noChangeAspect="1"/>
        </xdr:cNvPicPr>
      </xdr:nvPicPr>
      <xdr:blipFill>
        <a:blip xmlns:r="http://schemas.openxmlformats.org/officeDocument/2006/relationships" r:embed="rId2"/>
        <a:stretch>
          <a:fillRect/>
        </a:stretch>
      </xdr:blipFill>
      <xdr:spPr>
        <a:xfrm>
          <a:off x="5400675" y="1019175"/>
          <a:ext cx="6009524" cy="24380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133350</xdr:rowOff>
    </xdr:from>
    <xdr:to>
      <xdr:col>8</xdr:col>
      <xdr:colOff>590550</xdr:colOff>
      <xdr:row>22</xdr:row>
      <xdr:rowOff>95250</xdr:rowOff>
    </xdr:to>
    <xdr:pic>
      <xdr:nvPicPr>
        <xdr:cNvPr id="3" name="Imagen 2">
          <a:extLst>
            <a:ext uri="{FF2B5EF4-FFF2-40B4-BE49-F238E27FC236}">
              <a16:creationId xmlns:a16="http://schemas.microsoft.com/office/drawing/2014/main" id="{F40C6E19-AFE1-432C-93BF-4DA0921876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47725"/>
          <a:ext cx="6686550" cy="3581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12</xdr:row>
      <xdr:rowOff>95250</xdr:rowOff>
    </xdr:from>
    <xdr:to>
      <xdr:col>10</xdr:col>
      <xdr:colOff>351431</xdr:colOff>
      <xdr:row>15</xdr:row>
      <xdr:rowOff>66607</xdr:rowOff>
    </xdr:to>
    <xdr:pic>
      <xdr:nvPicPr>
        <xdr:cNvPr id="2" name="Imagen 1">
          <a:extLst>
            <a:ext uri="{FF2B5EF4-FFF2-40B4-BE49-F238E27FC236}">
              <a16:creationId xmlns:a16="http://schemas.microsoft.com/office/drawing/2014/main" id="{295EC5ED-D2C5-4730-BCFD-68EC13B12948}"/>
            </a:ext>
          </a:extLst>
        </xdr:cNvPr>
        <xdr:cNvPicPr>
          <a:picLocks noChangeAspect="1"/>
        </xdr:cNvPicPr>
      </xdr:nvPicPr>
      <xdr:blipFill>
        <a:blip xmlns:r="http://schemas.openxmlformats.org/officeDocument/2006/relationships" r:embed="rId1"/>
        <a:stretch>
          <a:fillRect/>
        </a:stretch>
      </xdr:blipFill>
      <xdr:spPr>
        <a:xfrm>
          <a:off x="19050" y="2381250"/>
          <a:ext cx="7952381" cy="542857"/>
        </a:xfrm>
        <a:prstGeom prst="rect">
          <a:avLst/>
        </a:prstGeom>
      </xdr:spPr>
    </xdr:pic>
    <xdr:clientData/>
  </xdr:twoCellAnchor>
  <xdr:twoCellAnchor editAs="oneCell">
    <xdr:from>
      <xdr:col>0</xdr:col>
      <xdr:colOff>0</xdr:colOff>
      <xdr:row>4</xdr:row>
      <xdr:rowOff>47625</xdr:rowOff>
    </xdr:from>
    <xdr:to>
      <xdr:col>10</xdr:col>
      <xdr:colOff>332381</xdr:colOff>
      <xdr:row>12</xdr:row>
      <xdr:rowOff>104577</xdr:rowOff>
    </xdr:to>
    <xdr:pic>
      <xdr:nvPicPr>
        <xdr:cNvPr id="5" name="Imagen 4">
          <a:extLst>
            <a:ext uri="{FF2B5EF4-FFF2-40B4-BE49-F238E27FC236}">
              <a16:creationId xmlns:a16="http://schemas.microsoft.com/office/drawing/2014/main" id="{3EF9036F-1047-4B8A-B758-BB397604F898}"/>
            </a:ext>
          </a:extLst>
        </xdr:cNvPr>
        <xdr:cNvPicPr>
          <a:picLocks noChangeAspect="1"/>
        </xdr:cNvPicPr>
      </xdr:nvPicPr>
      <xdr:blipFill>
        <a:blip xmlns:r="http://schemas.openxmlformats.org/officeDocument/2006/relationships" r:embed="rId2"/>
        <a:stretch>
          <a:fillRect/>
        </a:stretch>
      </xdr:blipFill>
      <xdr:spPr>
        <a:xfrm>
          <a:off x="0" y="809625"/>
          <a:ext cx="7952381" cy="158095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leychile.cl/Navegar?idNorma=1076497"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hyperlink" Target="https://www.coordinador.cl/wp-content/uploads/2020/03/Detalle_Liquidaci%C3%B3n-2002_def.zip"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s://www.leychile.cl/Navegar?idNorma=10872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18"/>
  <sheetViews>
    <sheetView tabSelected="1" zoomScale="112" zoomScaleNormal="112" workbookViewId="0">
      <selection activeCell="E23" sqref="E23"/>
    </sheetView>
  </sheetViews>
  <sheetFormatPr baseColWidth="10" defaultColWidth="11" defaultRowHeight="15" x14ac:dyDescent="0.25"/>
  <cols>
    <col min="1" max="1" width="3" style="1" customWidth="1"/>
    <col min="2" max="2" width="3.5703125" style="1" bestFit="1" customWidth="1"/>
    <col min="3" max="3" width="27" style="7" bestFit="1" customWidth="1"/>
    <col min="4" max="4" width="44.85546875" style="8" customWidth="1"/>
    <col min="5" max="5" width="70.42578125" style="8" customWidth="1"/>
    <col min="6" max="6" width="74.7109375" style="8" customWidth="1"/>
    <col min="7" max="16384" width="11" style="1"/>
  </cols>
  <sheetData>
    <row r="1" spans="2:6" ht="18.75" x14ac:dyDescent="0.3">
      <c r="C1" s="14" t="s">
        <v>83</v>
      </c>
    </row>
    <row r="2" spans="2:6" ht="18.75" x14ac:dyDescent="0.3">
      <c r="C2" s="14" t="s">
        <v>7</v>
      </c>
    </row>
    <row r="4" spans="2:6" s="2" customFormat="1" ht="30.75" thickBot="1" x14ac:dyDescent="0.3">
      <c r="B4" s="3" t="s">
        <v>0</v>
      </c>
      <c r="C4" s="4" t="s">
        <v>4</v>
      </c>
      <c r="D4" s="4" t="s">
        <v>3</v>
      </c>
      <c r="E4" s="4" t="s">
        <v>2</v>
      </c>
      <c r="F4" s="4" t="s">
        <v>1</v>
      </c>
    </row>
    <row r="5" spans="2:6" ht="75.75" thickBot="1" x14ac:dyDescent="0.3">
      <c r="B5" s="12">
        <v>1</v>
      </c>
      <c r="C5" s="13" t="s">
        <v>5</v>
      </c>
      <c r="D5" s="9" t="s">
        <v>46</v>
      </c>
      <c r="E5" s="11" t="s">
        <v>82</v>
      </c>
      <c r="F5" s="11" t="s">
        <v>59</v>
      </c>
    </row>
    <row r="6" spans="2:6" ht="135.75" thickBot="1" x14ac:dyDescent="0.3">
      <c r="B6" s="12">
        <v>2</v>
      </c>
      <c r="C6" s="13" t="s">
        <v>5</v>
      </c>
      <c r="D6" s="10" t="s">
        <v>60</v>
      </c>
      <c r="E6" s="5" t="s">
        <v>61</v>
      </c>
      <c r="F6" s="5" t="s">
        <v>62</v>
      </c>
    </row>
    <row r="7" spans="2:6" ht="75.75" thickBot="1" x14ac:dyDescent="0.3">
      <c r="B7" s="12">
        <v>3</v>
      </c>
      <c r="C7" s="13" t="s">
        <v>5</v>
      </c>
      <c r="D7" s="10" t="s">
        <v>63</v>
      </c>
      <c r="E7" s="5" t="s">
        <v>47</v>
      </c>
      <c r="F7" s="5" t="s">
        <v>48</v>
      </c>
    </row>
    <row r="8" spans="2:6" ht="149.25" customHeight="1" thickBot="1" x14ac:dyDescent="0.3">
      <c r="B8" s="12">
        <v>4</v>
      </c>
      <c r="C8" s="13" t="s">
        <v>5</v>
      </c>
      <c r="D8" s="10" t="s">
        <v>65</v>
      </c>
      <c r="E8" s="5" t="s">
        <v>47</v>
      </c>
      <c r="F8" s="5" t="s">
        <v>48</v>
      </c>
    </row>
    <row r="9" spans="2:6" ht="135.75" thickBot="1" x14ac:dyDescent="0.3">
      <c r="B9" s="12">
        <v>5</v>
      </c>
      <c r="C9" s="13" t="s">
        <v>5</v>
      </c>
      <c r="D9" s="10" t="s">
        <v>66</v>
      </c>
      <c r="E9" s="5" t="s">
        <v>52</v>
      </c>
      <c r="F9" s="5" t="s">
        <v>64</v>
      </c>
    </row>
    <row r="10" spans="2:6" ht="150.75" thickBot="1" x14ac:dyDescent="0.3">
      <c r="B10" s="12">
        <v>6</v>
      </c>
      <c r="C10" s="32" t="s">
        <v>5</v>
      </c>
      <c r="D10" s="10" t="s">
        <v>67</v>
      </c>
      <c r="E10" s="5" t="s">
        <v>6</v>
      </c>
      <c r="F10" s="6" t="s">
        <v>68</v>
      </c>
    </row>
    <row r="11" spans="2:6" ht="165.75" thickBot="1" x14ac:dyDescent="0.3">
      <c r="B11" s="12">
        <v>7</v>
      </c>
      <c r="C11" s="32" t="s">
        <v>5</v>
      </c>
      <c r="D11" s="10" t="s">
        <v>69</v>
      </c>
      <c r="E11" s="5" t="s">
        <v>72</v>
      </c>
      <c r="F11" s="6" t="s">
        <v>74</v>
      </c>
    </row>
    <row r="12" spans="2:6" ht="165.75" thickBot="1" x14ac:dyDescent="0.3">
      <c r="B12" s="12">
        <v>8</v>
      </c>
      <c r="C12" s="32" t="s">
        <v>5</v>
      </c>
      <c r="D12" s="10" t="s">
        <v>70</v>
      </c>
      <c r="E12" s="5" t="s">
        <v>71</v>
      </c>
      <c r="F12" s="6" t="s">
        <v>73</v>
      </c>
    </row>
    <row r="13" spans="2:6" ht="86.25" customHeight="1" thickBot="1" x14ac:dyDescent="0.3">
      <c r="B13" s="12">
        <v>9</v>
      </c>
      <c r="C13" s="32" t="s">
        <v>5</v>
      </c>
      <c r="D13" s="10" t="s">
        <v>57</v>
      </c>
      <c r="E13" s="5" t="s">
        <v>53</v>
      </c>
      <c r="F13" s="6" t="s">
        <v>54</v>
      </c>
    </row>
    <row r="14" spans="2:6" ht="180.75" thickBot="1" x14ac:dyDescent="0.3">
      <c r="B14" s="12">
        <v>10</v>
      </c>
      <c r="C14" s="32" t="s">
        <v>5</v>
      </c>
      <c r="D14" s="10" t="s">
        <v>57</v>
      </c>
      <c r="E14" s="5" t="s">
        <v>75</v>
      </c>
      <c r="F14" s="6" t="s">
        <v>55</v>
      </c>
    </row>
    <row r="15" spans="2:6" ht="115.5" customHeight="1" thickBot="1" x14ac:dyDescent="0.3">
      <c r="B15" s="12">
        <v>11</v>
      </c>
      <c r="C15" s="32" t="s">
        <v>5</v>
      </c>
      <c r="D15" s="10" t="s">
        <v>76</v>
      </c>
      <c r="E15" s="5" t="s">
        <v>77</v>
      </c>
      <c r="F15" s="5" t="s">
        <v>78</v>
      </c>
    </row>
    <row r="16" spans="2:6" ht="75.75" thickBot="1" x14ac:dyDescent="0.3">
      <c r="B16" s="12">
        <v>12</v>
      </c>
      <c r="C16" s="32" t="s">
        <v>5</v>
      </c>
      <c r="D16" s="10" t="s">
        <v>79</v>
      </c>
      <c r="E16" s="5" t="s">
        <v>58</v>
      </c>
      <c r="F16" s="5" t="s">
        <v>56</v>
      </c>
    </row>
    <row r="17" spans="2:6" ht="90.75" thickBot="1" x14ac:dyDescent="0.3">
      <c r="B17" s="12">
        <v>13</v>
      </c>
      <c r="C17" s="32" t="s">
        <v>5</v>
      </c>
      <c r="D17" s="10" t="s">
        <v>80</v>
      </c>
      <c r="E17" s="5" t="s">
        <v>50</v>
      </c>
      <c r="F17" s="5" t="s">
        <v>49</v>
      </c>
    </row>
    <row r="18" spans="2:6" ht="75.75" thickBot="1" x14ac:dyDescent="0.3">
      <c r="B18" s="12">
        <v>14</v>
      </c>
      <c r="C18" s="32" t="s">
        <v>5</v>
      </c>
      <c r="D18" s="10" t="s">
        <v>81</v>
      </c>
      <c r="E18" s="5" t="s">
        <v>51</v>
      </c>
      <c r="F18" s="5" t="s">
        <v>49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0"/>
  <sheetViews>
    <sheetView workbookViewId="0">
      <selection activeCell="I20" sqref="I20"/>
    </sheetView>
  </sheetViews>
  <sheetFormatPr baseColWidth="10" defaultRowHeight="15" x14ac:dyDescent="0.25"/>
  <sheetData>
    <row r="1" spans="1:11" x14ac:dyDescent="0.25">
      <c r="A1" t="s">
        <v>32</v>
      </c>
      <c r="B1" s="22" t="s">
        <v>31</v>
      </c>
    </row>
    <row r="3" spans="1:11" ht="15.75" customHeight="1" x14ac:dyDescent="0.25">
      <c r="A3" s="28" t="s">
        <v>33</v>
      </c>
      <c r="B3" s="28"/>
      <c r="C3" s="28"/>
      <c r="D3" s="28"/>
      <c r="E3" s="28"/>
      <c r="F3" s="28"/>
      <c r="G3" s="28"/>
      <c r="H3" s="28"/>
      <c r="I3" s="28"/>
      <c r="J3" s="28"/>
      <c r="K3" s="28"/>
    </row>
    <row r="4" spans="1:11" ht="15.75" customHeight="1" x14ac:dyDescent="0.25">
      <c r="A4" s="29" t="s">
        <v>34</v>
      </c>
      <c r="B4" s="29"/>
      <c r="C4" s="29"/>
      <c r="D4" s="29"/>
      <c r="E4" s="29"/>
      <c r="F4" s="29"/>
      <c r="G4" s="29"/>
      <c r="H4" s="29"/>
      <c r="I4" s="29"/>
      <c r="J4" s="29"/>
      <c r="K4" s="29"/>
    </row>
    <row r="20" spans="2:9" x14ac:dyDescent="0.25">
      <c r="B20" s="23" t="s">
        <v>35</v>
      </c>
      <c r="I20" s="23" t="s">
        <v>36</v>
      </c>
    </row>
  </sheetData>
  <mergeCells count="2">
    <mergeCell ref="A3:K3"/>
    <mergeCell ref="A4:K4"/>
  </mergeCells>
  <hyperlinks>
    <hyperlink ref="B1" r:id="rId1" xr:uid="{00000000-0004-0000-01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DD8FF-EF35-4BBB-9977-63FB4DA1A377}">
  <dimension ref="A1:A3"/>
  <sheetViews>
    <sheetView topLeftCell="A4" workbookViewId="0">
      <selection activeCell="A3" sqref="A3"/>
    </sheetView>
  </sheetViews>
  <sheetFormatPr baseColWidth="10" defaultRowHeight="15" x14ac:dyDescent="0.25"/>
  <cols>
    <col min="1" max="16384" width="11.42578125" style="15"/>
  </cols>
  <sheetData>
    <row r="1" spans="1:1" ht="18.75" x14ac:dyDescent="0.3">
      <c r="A1" s="24" t="s">
        <v>37</v>
      </c>
    </row>
    <row r="2" spans="1:1" ht="18.75" x14ac:dyDescent="0.3">
      <c r="A2" s="24" t="s">
        <v>38</v>
      </c>
    </row>
    <row r="3" spans="1:1" ht="18.75" x14ac:dyDescent="0.3">
      <c r="A3" s="24" t="s">
        <v>39</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P12"/>
  <sheetViews>
    <sheetView topLeftCell="B4" workbookViewId="0">
      <selection activeCell="P12" sqref="P12"/>
    </sheetView>
  </sheetViews>
  <sheetFormatPr baseColWidth="10" defaultRowHeight="15" x14ac:dyDescent="0.25"/>
  <cols>
    <col min="1" max="1" width="39" bestFit="1" customWidth="1"/>
    <col min="14" max="14" width="15.140625" customWidth="1"/>
  </cols>
  <sheetData>
    <row r="2" spans="1:16" x14ac:dyDescent="0.25">
      <c r="A2" s="30" t="s">
        <v>8</v>
      </c>
      <c r="B2" s="31"/>
      <c r="C2" s="31"/>
      <c r="D2" s="31"/>
      <c r="E2" s="31"/>
      <c r="F2" s="31"/>
      <c r="G2" s="31"/>
      <c r="H2" s="31"/>
      <c r="I2" s="31"/>
      <c r="J2" s="31"/>
      <c r="K2" s="31"/>
      <c r="L2" s="31"/>
      <c r="M2" s="31"/>
    </row>
    <row r="4" spans="1:16" x14ac:dyDescent="0.25">
      <c r="B4" s="16" t="s">
        <v>9</v>
      </c>
    </row>
    <row r="5" spans="1:16" x14ac:dyDescent="0.25">
      <c r="A5" s="17" t="s">
        <v>10</v>
      </c>
      <c r="B5" s="18" t="s">
        <v>11</v>
      </c>
      <c r="C5" s="18" t="s">
        <v>12</v>
      </c>
      <c r="D5" s="18" t="s">
        <v>13</v>
      </c>
      <c r="E5" s="18" t="s">
        <v>14</v>
      </c>
      <c r="F5" s="18" t="s">
        <v>15</v>
      </c>
      <c r="G5" s="18" t="s">
        <v>16</v>
      </c>
      <c r="H5" s="18" t="s">
        <v>17</v>
      </c>
      <c r="I5" s="18" t="s">
        <v>18</v>
      </c>
      <c r="J5" s="18" t="s">
        <v>19</v>
      </c>
      <c r="K5" s="18" t="s">
        <v>20</v>
      </c>
      <c r="L5" s="18" t="s">
        <v>21</v>
      </c>
      <c r="M5" s="18" t="s">
        <v>22</v>
      </c>
      <c r="N5" s="26" t="s">
        <v>40</v>
      </c>
    </row>
    <row r="6" spans="1:16" ht="15.75" x14ac:dyDescent="0.3">
      <c r="A6" s="19" t="s">
        <v>23</v>
      </c>
      <c r="B6" s="20">
        <v>262408874.69223478</v>
      </c>
      <c r="C6" s="20">
        <v>271584257.14816666</v>
      </c>
      <c r="D6" s="20">
        <v>0</v>
      </c>
      <c r="E6" s="20">
        <v>0</v>
      </c>
      <c r="F6" s="20">
        <v>0</v>
      </c>
      <c r="G6" s="20">
        <v>0</v>
      </c>
      <c r="H6" s="20">
        <v>0</v>
      </c>
      <c r="I6" s="20">
        <v>0</v>
      </c>
      <c r="J6" s="20">
        <v>0</v>
      </c>
      <c r="K6" s="20">
        <v>0</v>
      </c>
      <c r="L6" s="20">
        <v>0</v>
      </c>
      <c r="M6" s="20">
        <v>0</v>
      </c>
      <c r="N6" s="27">
        <f>SUM(B6:M6)</f>
        <v>533993131.84040141</v>
      </c>
    </row>
    <row r="7" spans="1:16" ht="15.75" x14ac:dyDescent="0.3">
      <c r="A7" s="19" t="s">
        <v>24</v>
      </c>
      <c r="B7" s="20">
        <v>0</v>
      </c>
      <c r="C7" s="20">
        <v>0</v>
      </c>
      <c r="D7" s="20">
        <v>270468728.56354165</v>
      </c>
      <c r="E7" s="20">
        <v>270468728.56354165</v>
      </c>
      <c r="F7" s="20">
        <v>270468728.56354165</v>
      </c>
      <c r="G7" s="20">
        <v>270468728.56354165</v>
      </c>
      <c r="H7" s="20">
        <v>270468728.56354165</v>
      </c>
      <c r="I7" s="20">
        <v>270468728.56354165</v>
      </c>
      <c r="J7" s="20">
        <v>270468728.56354165</v>
      </c>
      <c r="K7" s="20">
        <v>270468728.56354165</v>
      </c>
      <c r="L7" s="20">
        <v>270468728.56354165</v>
      </c>
      <c r="M7" s="20">
        <v>270468728.56354165</v>
      </c>
      <c r="N7" s="27">
        <f t="shared" ref="N7:N9" si="0">SUM(B7:M7)</f>
        <v>2704687285.635416</v>
      </c>
    </row>
    <row r="8" spans="1:16" ht="15.75" x14ac:dyDescent="0.3">
      <c r="A8" s="19" t="s">
        <v>25</v>
      </c>
      <c r="B8" s="20">
        <v>264628240.90151519</v>
      </c>
      <c r="C8" s="20">
        <v>273882011.10054171</v>
      </c>
      <c r="D8" s="20">
        <v>0</v>
      </c>
      <c r="E8" s="20">
        <v>0</v>
      </c>
      <c r="F8" s="20">
        <v>0</v>
      </c>
      <c r="G8" s="20">
        <v>0</v>
      </c>
      <c r="H8" s="20">
        <v>0</v>
      </c>
      <c r="I8" s="20">
        <v>0</v>
      </c>
      <c r="J8" s="20">
        <v>0</v>
      </c>
      <c r="K8" s="20">
        <v>0</v>
      </c>
      <c r="L8" s="20">
        <v>0</v>
      </c>
      <c r="M8" s="20">
        <v>0</v>
      </c>
      <c r="N8" s="27">
        <f t="shared" si="0"/>
        <v>538510252.00205684</v>
      </c>
    </row>
    <row r="9" spans="1:16" ht="15.75" x14ac:dyDescent="0.3">
      <c r="A9" s="19" t="s">
        <v>26</v>
      </c>
      <c r="B9" s="20">
        <v>0</v>
      </c>
      <c r="C9" s="20">
        <v>0</v>
      </c>
      <c r="D9" s="20">
        <v>272756262.31233335</v>
      </c>
      <c r="E9" s="20">
        <v>272756262.31233335</v>
      </c>
      <c r="F9" s="20">
        <v>272756262.31233335</v>
      </c>
      <c r="G9" s="20">
        <v>272756262.31233335</v>
      </c>
      <c r="H9" s="20">
        <v>272756262.31233335</v>
      </c>
      <c r="I9" s="20">
        <v>272756262.31233335</v>
      </c>
      <c r="J9" s="20">
        <v>272756262.31233335</v>
      </c>
      <c r="K9" s="20">
        <v>272756262.31233335</v>
      </c>
      <c r="L9" s="20">
        <v>272756262.31233335</v>
      </c>
      <c r="M9" s="20">
        <v>272756262.31233335</v>
      </c>
      <c r="N9" s="27">
        <f t="shared" si="0"/>
        <v>2727562623.123333</v>
      </c>
    </row>
    <row r="10" spans="1:16" x14ac:dyDescent="0.25">
      <c r="N10" t="s">
        <v>44</v>
      </c>
      <c r="O10" t="s">
        <v>43</v>
      </c>
      <c r="P10" t="s">
        <v>45</v>
      </c>
    </row>
    <row r="11" spans="1:16" ht="15.75" x14ac:dyDescent="0.3">
      <c r="A11" s="21" t="s">
        <v>27</v>
      </c>
      <c r="B11" s="22" t="s">
        <v>28</v>
      </c>
      <c r="M11" t="s">
        <v>41</v>
      </c>
      <c r="N11" s="27">
        <f>+N6+N7</f>
        <v>3238680417.4758177</v>
      </c>
      <c r="O11">
        <v>770</v>
      </c>
      <c r="P11" s="27">
        <f>+N11/O11</f>
        <v>4206078.4642543085</v>
      </c>
    </row>
    <row r="12" spans="1:16" x14ac:dyDescent="0.25">
      <c r="M12" t="s">
        <v>42</v>
      </c>
      <c r="N12" s="27">
        <f>+N8+N9</f>
        <v>3266072875.1253901</v>
      </c>
      <c r="O12" s="25">
        <v>770</v>
      </c>
      <c r="P12" s="27">
        <f>+N12/O12</f>
        <v>4241653.0845784284</v>
      </c>
    </row>
  </sheetData>
  <mergeCells count="1">
    <mergeCell ref="A2:M2"/>
  </mergeCells>
  <hyperlinks>
    <hyperlink ref="B11" r:id="rId1" xr:uid="{00000000-0004-0000-0200-000000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9:B19"/>
  <sheetViews>
    <sheetView topLeftCell="A4" workbookViewId="0">
      <selection activeCell="M14" sqref="M14"/>
    </sheetView>
  </sheetViews>
  <sheetFormatPr baseColWidth="10" defaultRowHeight="15" x14ac:dyDescent="0.25"/>
  <sheetData>
    <row r="19" spans="1:2" x14ac:dyDescent="0.25">
      <c r="A19" t="s">
        <v>29</v>
      </c>
      <c r="B19" s="22" t="s">
        <v>30</v>
      </c>
    </row>
  </sheetData>
  <hyperlinks>
    <hyperlink ref="B19" r:id="rId1" xr:uid="{00000000-0004-0000-03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Obs. Informe avance N°2 V2 STN</vt:lpstr>
      <vt:lpstr>Ampliación SE Kimal</vt:lpstr>
      <vt:lpstr>Esquema María Elena - Kimal</vt:lpstr>
      <vt:lpstr>Detalle Peajes Coordinador</vt:lpstr>
      <vt:lpstr>Extracto D 23T</vt:lpstr>
      <vt:lpstr>'Obs. Informe avance N°2 V2 STN'!_Toc34640155</vt:lpstr>
      <vt:lpstr>'Obs. Informe avance N°2 V2 STN'!_Toc39795192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Hector Manuel Castro Araya</cp:lastModifiedBy>
  <dcterms:created xsi:type="dcterms:W3CDTF">2019-10-08T21:10:49Z</dcterms:created>
  <dcterms:modified xsi:type="dcterms:W3CDTF">2020-07-24T00:02:30Z</dcterms:modified>
</cp:coreProperties>
</file>