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opbox (Comision Nacional Energia)\Mercados Eléctricos\Indexación de la Potencia\"/>
    </mc:Choice>
  </mc:AlternateContent>
  <xr:revisionPtr revIDLastSave="0" documentId="13_ncr:1_{DCBAFF2C-38B9-4278-BA94-58418719FF8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21" l="1"/>
  <c r="J96" i="24"/>
  <c r="K94" i="16"/>
  <c r="J94" i="16"/>
  <c r="I94" i="16"/>
  <c r="H94" i="16"/>
  <c r="B94" i="16"/>
  <c r="T96" i="24" l="1"/>
  <c r="U96" i="24" s="1"/>
  <c r="O96" i="24"/>
  <c r="P96" i="24" s="1"/>
  <c r="P95" i="24"/>
  <c r="J95" i="24" l="1"/>
  <c r="K93" i="16"/>
  <c r="J93" i="16"/>
  <c r="I93" i="16"/>
  <c r="H93" i="16"/>
  <c r="O95" i="24" s="1"/>
  <c r="B95" i="21"/>
  <c r="T95" i="24" l="1"/>
  <c r="U95" i="24" s="1"/>
  <c r="K92" i="16"/>
  <c r="J92" i="16"/>
  <c r="I92" i="16"/>
  <c r="H92" i="16"/>
  <c r="T94" i="24" l="1"/>
  <c r="U94" i="24" s="1"/>
  <c r="O94" i="24"/>
  <c r="P94" i="24" s="1"/>
  <c r="K91" i="16"/>
  <c r="J91" i="16"/>
  <c r="I91" i="16"/>
  <c r="H91" i="16"/>
  <c r="T93" i="24" l="1"/>
  <c r="U93" i="24" s="1"/>
  <c r="O93" i="24"/>
  <c r="P93" i="24" s="1"/>
  <c r="K90" i="16"/>
  <c r="J90" i="16"/>
  <c r="I90" i="16"/>
  <c r="H90" i="16"/>
  <c r="T92" i="24" l="1"/>
  <c r="U92" i="24" s="1"/>
  <c r="O92" i="24"/>
  <c r="P92" i="24" s="1"/>
  <c r="K89" i="16"/>
  <c r="J89" i="16"/>
  <c r="I89" i="16"/>
  <c r="H89" i="16"/>
  <c r="T91" i="24" l="1"/>
  <c r="U91" i="24" s="1"/>
  <c r="O91" i="24"/>
  <c r="P91" i="24" s="1"/>
  <c r="K88" i="16"/>
  <c r="J88" i="16"/>
  <c r="I88" i="16"/>
  <c r="H88" i="16"/>
  <c r="O90" i="24" l="1"/>
  <c r="P90" i="24" s="1"/>
  <c r="T90" i="24"/>
  <c r="U90" i="24" s="1"/>
  <c r="K87" i="16"/>
  <c r="J87" i="16"/>
  <c r="I87" i="16"/>
  <c r="H87" i="16"/>
  <c r="O89" i="24" l="1"/>
  <c r="P89" i="24" s="1"/>
  <c r="T89" i="24"/>
  <c r="U89" i="24" s="1"/>
  <c r="K86" i="16"/>
  <c r="J86" i="16"/>
  <c r="I86" i="16"/>
  <c r="H86" i="16"/>
  <c r="O88" i="24" s="1"/>
  <c r="P88" i="24" l="1"/>
  <c r="T88" i="24"/>
  <c r="U88" i="24" s="1"/>
  <c r="K85" i="16"/>
  <c r="J85" i="16"/>
  <c r="I85" i="16"/>
  <c r="H85" i="16"/>
  <c r="O87" i="24" l="1"/>
  <c r="P87" i="24" s="1"/>
  <c r="G87" i="24"/>
  <c r="H87" i="24" s="1"/>
  <c r="T87" i="24"/>
  <c r="U87" i="24" s="1"/>
  <c r="K84" i="16"/>
  <c r="J84" i="16"/>
  <c r="I84" i="16"/>
  <c r="H84" i="16"/>
  <c r="O86" i="24" s="1"/>
  <c r="P86" i="24" s="1"/>
  <c r="G86" i="24" l="1"/>
  <c r="H86" i="24" s="1"/>
  <c r="T86" i="24"/>
  <c r="U86" i="24" s="1"/>
  <c r="H83" i="16"/>
  <c r="K83" i="16" l="1"/>
  <c r="J83" i="16"/>
  <c r="I83" i="16"/>
  <c r="T85" i="24" l="1"/>
  <c r="U85" i="24" s="1"/>
  <c r="O85" i="24"/>
  <c r="P85" i="24" s="1"/>
  <c r="G85" i="24"/>
  <c r="H85" i="24" s="1"/>
  <c r="K82" i="16"/>
  <c r="J82" i="16"/>
  <c r="I82" i="16"/>
  <c r="H82" i="16"/>
  <c r="T84" i="24" l="1"/>
  <c r="U84" i="24" s="1"/>
  <c r="O84" i="24"/>
  <c r="P84" i="24" s="1"/>
  <c r="G84" i="24"/>
  <c r="H84" i="24" s="1"/>
  <c r="K81" i="16"/>
  <c r="J81" i="16"/>
  <c r="I81" i="16"/>
  <c r="H81" i="16"/>
  <c r="O83" i="24" l="1"/>
  <c r="P83" i="24" s="1"/>
  <c r="G83" i="24"/>
  <c r="H83" i="24" s="1"/>
  <c r="T83" i="24"/>
  <c r="U83" i="24" s="1"/>
  <c r="K80" i="16"/>
  <c r="J80" i="16"/>
  <c r="I80" i="16"/>
  <c r="H80" i="16"/>
  <c r="T82" i="24" l="1"/>
  <c r="U82" i="24" s="1"/>
  <c r="G82" i="24"/>
  <c r="H82" i="24" s="1"/>
  <c r="O82" i="24"/>
  <c r="P82" i="24" s="1"/>
  <c r="H79" i="16"/>
  <c r="K79" i="16" l="1"/>
  <c r="J79" i="16"/>
  <c r="I79" i="16"/>
  <c r="G81" i="24" l="1"/>
  <c r="H81" i="24" s="1"/>
  <c r="T81" i="24"/>
  <c r="U81" i="24" s="1"/>
  <c r="O81" i="24"/>
  <c r="P81" i="24" s="1"/>
  <c r="H78" i="16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l="1"/>
  <c r="P78" i="24" s="1"/>
  <c r="G78" i="24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K74" i="16"/>
  <c r="J74" i="16"/>
  <c r="I74" i="16"/>
  <c r="H74" i="16"/>
  <c r="G76" i="24" s="1"/>
  <c r="H76" i="24" l="1"/>
  <c r="T76" i="24"/>
  <c r="U76" i="24" s="1"/>
  <c r="O76" i="24"/>
  <c r="P76" i="24" s="1"/>
  <c r="K73" i="16"/>
  <c r="J73" i="16"/>
  <c r="I73" i="16"/>
  <c r="H73" i="16"/>
  <c r="T75" i="24" l="1"/>
  <c r="U75" i="24" s="1"/>
  <c r="G75" i="24"/>
  <c r="H75" i="24" s="1"/>
  <c r="O75" i="24"/>
  <c r="P75" i="24" s="1"/>
  <c r="K72" i="16"/>
  <c r="J72" i="16"/>
  <c r="I72" i="16"/>
  <c r="H72" i="16"/>
  <c r="O74" i="24" l="1"/>
  <c r="P74" i="24" s="1"/>
  <c r="T74" i="24"/>
  <c r="U74" i="24" s="1"/>
  <c r="G74" i="24"/>
  <c r="H74" i="24" s="1"/>
  <c r="H68" i="16"/>
  <c r="K71" i="16"/>
  <c r="J71" i="16"/>
  <c r="I71" i="16"/>
  <c r="H71" i="16"/>
  <c r="O73" i="24" l="1"/>
  <c r="P73" i="24" s="1"/>
  <c r="T73" i="24"/>
  <c r="U73" i="24" s="1"/>
  <c r="G73" i="24"/>
  <c r="H73" i="24" s="1"/>
  <c r="H70" i="16"/>
  <c r="K70" i="16"/>
  <c r="J70" i="16"/>
  <c r="I70" i="16"/>
  <c r="T72" i="24" l="1"/>
  <c r="U72" i="24" s="1"/>
  <c r="O72" i="24"/>
  <c r="P72" i="24" s="1"/>
  <c r="G72" i="24"/>
  <c r="H72" i="24" s="1"/>
  <c r="K69" i="16"/>
  <c r="J69" i="16"/>
  <c r="I69" i="16"/>
  <c r="H69" i="16"/>
  <c r="O71" i="24" l="1"/>
  <c r="T71" i="24"/>
  <c r="U71" i="24" s="1"/>
  <c r="G71" i="24"/>
  <c r="H71" i="24" s="1"/>
  <c r="P71" i="24"/>
  <c r="K68" i="16"/>
  <c r="J68" i="16"/>
  <c r="I68" i="16"/>
  <c r="T70" i="24" l="1"/>
  <c r="U70" i="24" s="1"/>
  <c r="G70" i="24"/>
  <c r="H70" i="24" s="1"/>
  <c r="O70" i="24"/>
  <c r="P70" i="24" s="1"/>
  <c r="H67" i="16"/>
  <c r="I67" i="16"/>
  <c r="J67" i="16"/>
  <c r="K67" i="16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H56" i="16"/>
  <c r="K60" i="16"/>
  <c r="J60" i="16"/>
  <c r="I60" i="16"/>
  <c r="H60" i="16"/>
  <c r="K59" i="16"/>
  <c r="I59" i="16"/>
  <c r="H59" i="16"/>
  <c r="K58" i="16"/>
  <c r="J58" i="16"/>
  <c r="G60" i="24" s="1"/>
  <c r="H60" i="24" s="1"/>
  <c r="I58" i="16"/>
  <c r="H58" i="16"/>
  <c r="K57" i="16"/>
  <c r="J57" i="16"/>
  <c r="I57" i="16"/>
  <c r="H57" i="16"/>
  <c r="K56" i="16"/>
  <c r="J56" i="16"/>
  <c r="I56" i="16"/>
  <c r="K55" i="16"/>
  <c r="J55" i="16"/>
  <c r="I55" i="16"/>
  <c r="H55" i="16"/>
  <c r="T57" i="24" s="1"/>
  <c r="U57" i="24" s="1"/>
  <c r="H54" i="16"/>
  <c r="T56" i="24" s="1"/>
  <c r="U56" i="24" s="1"/>
  <c r="I54" i="16"/>
  <c r="J54" i="16"/>
  <c r="K54" i="16"/>
  <c r="H53" i="16"/>
  <c r="I53" i="16"/>
  <c r="J53" i="16"/>
  <c r="K53" i="16"/>
  <c r="H52" i="16"/>
  <c r="I52" i="16"/>
  <c r="J52" i="16"/>
  <c r="K52" i="16"/>
  <c r="H51" i="16"/>
  <c r="I51" i="16"/>
  <c r="J51" i="16"/>
  <c r="K51" i="16"/>
  <c r="H50" i="16"/>
  <c r="G52" i="24" s="1"/>
  <c r="H52" i="24" s="1"/>
  <c r="I50" i="16"/>
  <c r="J50" i="16"/>
  <c r="K50" i="16"/>
  <c r="K49" i="16"/>
  <c r="J49" i="16"/>
  <c r="I49" i="16"/>
  <c r="H49" i="16"/>
  <c r="O51" i="24" s="1"/>
  <c r="P51" i="24" s="1"/>
  <c r="K48" i="16"/>
  <c r="J48" i="16"/>
  <c r="I48" i="16"/>
  <c r="H48" i="16"/>
  <c r="O50" i="24" s="1"/>
  <c r="P50" i="24" s="1"/>
  <c r="T50" i="24"/>
  <c r="U50" i="24" s="1"/>
  <c r="H47" i="16"/>
  <c r="I47" i="16"/>
  <c r="J47" i="16"/>
  <c r="K47" i="16"/>
  <c r="I46" i="16"/>
  <c r="H46" i="16"/>
  <c r="J46" i="16"/>
  <c r="K46" i="16"/>
  <c r="H45" i="16"/>
  <c r="K45" i="16"/>
  <c r="J45" i="16"/>
  <c r="I45" i="16"/>
  <c r="K44" i="16"/>
  <c r="J44" i="16"/>
  <c r="I44" i="16"/>
  <c r="H44" i="16"/>
  <c r="T46" i="24" s="1"/>
  <c r="U46" i="24" s="1"/>
  <c r="K43" i="16"/>
  <c r="J43" i="16"/>
  <c r="I43" i="16"/>
  <c r="H43" i="16"/>
  <c r="K42" i="16"/>
  <c r="J42" i="16"/>
  <c r="I42" i="16"/>
  <c r="H42" i="16"/>
  <c r="H41" i="16"/>
  <c r="I41" i="16"/>
  <c r="J41" i="16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K40" i="16"/>
  <c r="J40" i="16"/>
  <c r="I40" i="16"/>
  <c r="H40" i="16"/>
  <c r="T42" i="24" s="1"/>
  <c r="U42" i="24" s="1"/>
  <c r="K39" i="16"/>
  <c r="H39" i="16"/>
  <c r="J39" i="16"/>
  <c r="I39" i="16"/>
  <c r="I37" i="16"/>
  <c r="H37" i="16"/>
  <c r="J37" i="16"/>
  <c r="K37" i="16"/>
  <c r="K38" i="16"/>
  <c r="J38" i="16"/>
  <c r="I38" i="16"/>
  <c r="H38" i="16"/>
  <c r="K36" i="16"/>
  <c r="J36" i="16"/>
  <c r="I36" i="16"/>
  <c r="H36" i="16"/>
  <c r="O38" i="24" s="1"/>
  <c r="P38" i="24" s="1"/>
  <c r="K35" i="16"/>
  <c r="J35" i="16"/>
  <c r="I35" i="16"/>
  <c r="H35" i="16"/>
  <c r="K34" i="16"/>
  <c r="J34" i="16"/>
  <c r="H34" i="16"/>
  <c r="I34" i="16"/>
  <c r="K33" i="16"/>
  <c r="J33" i="16"/>
  <c r="I33" i="16"/>
  <c r="H33" i="16"/>
  <c r="K32" i="16"/>
  <c r="J32" i="16"/>
  <c r="I32" i="16"/>
  <c r="H32" i="16"/>
  <c r="K31" i="16"/>
  <c r="J31" i="16"/>
  <c r="H31" i="16"/>
  <c r="I31" i="16"/>
  <c r="K23" i="16"/>
  <c r="K24" i="16"/>
  <c r="K25" i="16"/>
  <c r="K26" i="16"/>
  <c r="K27" i="16"/>
  <c r="K28" i="16"/>
  <c r="K29" i="16"/>
  <c r="K30" i="16"/>
  <c r="T32" i="24" s="1"/>
  <c r="U32" i="24" s="1"/>
  <c r="J23" i="16"/>
  <c r="J24" i="16"/>
  <c r="J25" i="16"/>
  <c r="G27" i="24" s="1"/>
  <c r="H27" i="24" s="1"/>
  <c r="J26" i="16"/>
  <c r="T28" i="24" s="1"/>
  <c r="U28" i="24" s="1"/>
  <c r="J27" i="16"/>
  <c r="J28" i="16"/>
  <c r="J29" i="16"/>
  <c r="J30" i="16"/>
  <c r="I23" i="16"/>
  <c r="I24" i="16"/>
  <c r="I25" i="16"/>
  <c r="H25" i="16"/>
  <c r="I26" i="16"/>
  <c r="I27" i="16"/>
  <c r="I28" i="16"/>
  <c r="I29" i="16"/>
  <c r="I30" i="16"/>
  <c r="H23" i="16"/>
  <c r="H24" i="16"/>
  <c r="H26" i="16"/>
  <c r="H27" i="16"/>
  <c r="H28" i="16"/>
  <c r="H29" i="16"/>
  <c r="H30" i="16"/>
  <c r="K3" i="16"/>
  <c r="K4" i="16"/>
  <c r="K5" i="16"/>
  <c r="K6" i="16"/>
  <c r="K7" i="16"/>
  <c r="K8" i="16"/>
  <c r="K9" i="16"/>
  <c r="K10" i="16"/>
  <c r="K11" i="16"/>
  <c r="H11" i="16"/>
  <c r="G13" i="24" s="1"/>
  <c r="H13" i="24" s="1"/>
  <c r="J11" i="16"/>
  <c r="I11" i="16"/>
  <c r="K12" i="16"/>
  <c r="K13" i="16"/>
  <c r="K14" i="16"/>
  <c r="K15" i="16"/>
  <c r="K16" i="16"/>
  <c r="K17" i="16"/>
  <c r="K18" i="16"/>
  <c r="K19" i="16"/>
  <c r="K20" i="16"/>
  <c r="G22" i="24" s="1"/>
  <c r="H22" i="24" s="1"/>
  <c r="K21" i="16"/>
  <c r="H21" i="16"/>
  <c r="G23" i="24" s="1"/>
  <c r="H23" i="24" s="1"/>
  <c r="J21" i="16"/>
  <c r="I21" i="16"/>
  <c r="K22" i="16"/>
  <c r="H22" i="16"/>
  <c r="J22" i="16"/>
  <c r="I22" i="16"/>
  <c r="J3" i="16"/>
  <c r="H3" i="16"/>
  <c r="I3" i="16"/>
  <c r="J4" i="16"/>
  <c r="J5" i="16"/>
  <c r="J6" i="16"/>
  <c r="J7" i="16"/>
  <c r="J8" i="16"/>
  <c r="J9" i="16"/>
  <c r="J10" i="16"/>
  <c r="J12" i="16"/>
  <c r="H12" i="16"/>
  <c r="I12" i="16"/>
  <c r="J13" i="16"/>
  <c r="J14" i="16"/>
  <c r="J15" i="16"/>
  <c r="J16" i="16"/>
  <c r="J17" i="16"/>
  <c r="J18" i="16"/>
  <c r="J19" i="16"/>
  <c r="J20" i="16"/>
  <c r="I4" i="16"/>
  <c r="I5" i="16"/>
  <c r="I6" i="16"/>
  <c r="I7" i="16"/>
  <c r="I8" i="16"/>
  <c r="I9" i="16"/>
  <c r="I10" i="16"/>
  <c r="I13" i="16"/>
  <c r="I14" i="16"/>
  <c r="H14" i="16"/>
  <c r="G16" i="24" s="1"/>
  <c r="H16" i="24" s="1"/>
  <c r="I15" i="16"/>
  <c r="I16" i="16"/>
  <c r="I17" i="16"/>
  <c r="I18" i="16"/>
  <c r="I19" i="16"/>
  <c r="I20" i="16"/>
  <c r="H4" i="16"/>
  <c r="G6" i="24" s="1"/>
  <c r="H6" i="24" s="1"/>
  <c r="H5" i="16"/>
  <c r="T7" i="24" s="1"/>
  <c r="U7" i="24" s="1"/>
  <c r="H6" i="16"/>
  <c r="T8" i="24" s="1"/>
  <c r="U8" i="24" s="1"/>
  <c r="G8" i="24"/>
  <c r="H8" i="24" s="1"/>
  <c r="H7" i="16"/>
  <c r="T9" i="24" s="1"/>
  <c r="U9" i="24" s="1"/>
  <c r="O9" i="24"/>
  <c r="P9" i="24" s="1"/>
  <c r="H8" i="16"/>
  <c r="H9" i="16"/>
  <c r="G11" i="24" s="1"/>
  <c r="H11" i="24" s="1"/>
  <c r="H10" i="16"/>
  <c r="G12" i="24" s="1"/>
  <c r="H12" i="24" s="1"/>
  <c r="H13" i="16"/>
  <c r="H15" i="16"/>
  <c r="O17" i="24" s="1"/>
  <c r="P17" i="24" s="1"/>
  <c r="H16" i="16"/>
  <c r="H17" i="16"/>
  <c r="H18" i="16"/>
  <c r="O20" i="24" s="1"/>
  <c r="P20" i="24" s="1"/>
  <c r="H19" i="16"/>
  <c r="G21" i="24" s="1"/>
  <c r="H21" i="24" s="1"/>
  <c r="H20" i="16"/>
  <c r="T48" i="24"/>
  <c r="U48" i="24" s="1"/>
  <c r="O6" i="24"/>
  <c r="P6" i="24" s="1"/>
  <c r="T51" i="24"/>
  <c r="U51" i="24" s="1"/>
  <c r="O54" i="24"/>
  <c r="P54" i="24" s="1"/>
  <c r="O8" i="24"/>
  <c r="P8" i="24" s="1"/>
  <c r="G44" i="24"/>
  <c r="H44" i="24" s="1"/>
  <c r="G55" i="24"/>
  <c r="H55" i="24" s="1"/>
  <c r="T23" i="24"/>
  <c r="U23" i="24" s="1"/>
  <c r="O47" i="24"/>
  <c r="P47" i="24" s="1"/>
  <c r="G47" i="24"/>
  <c r="H47" i="24"/>
  <c r="T54" i="24"/>
  <c r="U54" i="24" s="1"/>
  <c r="G58" i="24"/>
  <c r="H58" i="24" s="1"/>
  <c r="O58" i="24"/>
  <c r="P58" i="24" s="1"/>
  <c r="T58" i="24"/>
  <c r="U58" i="24" s="1"/>
  <c r="G10" i="24" l="1"/>
  <c r="H10" i="24" s="1"/>
  <c r="O34" i="24"/>
  <c r="P34" i="24" s="1"/>
  <c r="G42" i="24"/>
  <c r="H42" i="24" s="1"/>
  <c r="O45" i="24"/>
  <c r="P45" i="24" s="1"/>
  <c r="T38" i="24"/>
  <c r="U38" i="24" s="1"/>
  <c r="T27" i="24"/>
  <c r="U27" i="24" s="1"/>
  <c r="O28" i="24"/>
  <c r="P28" i="24" s="1"/>
  <c r="G54" i="24"/>
  <c r="H54" i="24" s="1"/>
  <c r="T24" i="24"/>
  <c r="U24" i="24" s="1"/>
  <c r="G36" i="24"/>
  <c r="H36" i="24" s="1"/>
  <c r="T39" i="24"/>
  <c r="U39" i="24" s="1"/>
  <c r="T47" i="24"/>
  <c r="U47" i="24" s="1"/>
  <c r="O40" i="24"/>
  <c r="P40" i="24" s="1"/>
  <c r="T22" i="24"/>
  <c r="U22" i="24" s="1"/>
  <c r="T19" i="24"/>
  <c r="U19" i="24" s="1"/>
  <c r="O26" i="24"/>
  <c r="P26" i="24" s="1"/>
  <c r="O55" i="24"/>
  <c r="P55" i="24" s="1"/>
  <c r="O25" i="24"/>
  <c r="P25" i="24" s="1"/>
  <c r="G32" i="24"/>
  <c r="H32" i="24" s="1"/>
  <c r="O41" i="24"/>
  <c r="P41" i="24" s="1"/>
  <c r="O48" i="24"/>
  <c r="P48" i="24" s="1"/>
  <c r="O35" i="24"/>
  <c r="P35" i="24" s="1"/>
  <c r="T5" i="24"/>
  <c r="U5" i="24" s="1"/>
  <c r="T31" i="24"/>
  <c r="U31" i="24" s="1"/>
  <c r="G38" i="24"/>
  <c r="H38" i="24" s="1"/>
  <c r="T30" i="24"/>
  <c r="U30" i="24" s="1"/>
  <c r="O13" i="24"/>
  <c r="P13" i="24" s="1"/>
  <c r="O14" i="24"/>
  <c r="P14" i="24" s="1"/>
  <c r="G35" i="24"/>
  <c r="H35" i="24" s="1"/>
  <c r="T14" i="24"/>
  <c r="U14" i="24" s="1"/>
  <c r="T13" i="24"/>
  <c r="U13" i="24" s="1"/>
  <c r="O33" i="24"/>
  <c r="P33" i="24" s="1"/>
  <c r="G39" i="24"/>
  <c r="H39" i="24" s="1"/>
  <c r="G57" i="24"/>
  <c r="H57" i="24" s="1"/>
  <c r="G9" i="24"/>
  <c r="H9" i="24" s="1"/>
  <c r="T10" i="24"/>
  <c r="U10" i="24" s="1"/>
  <c r="G37" i="24"/>
  <c r="H37" i="24" s="1"/>
  <c r="G43" i="24"/>
  <c r="H43" i="24" s="1"/>
  <c r="G28" i="24"/>
  <c r="H28" i="24" s="1"/>
  <c r="T53" i="24"/>
  <c r="U53" i="24" s="1"/>
  <c r="O39" i="24"/>
  <c r="P39" i="24" s="1"/>
  <c r="T11" i="24"/>
  <c r="U11" i="24" s="1"/>
  <c r="G31" i="24"/>
  <c r="H31" i="24" s="1"/>
  <c r="G50" i="24"/>
  <c r="H50" i="24" s="1"/>
  <c r="G33" i="24"/>
  <c r="H33" i="24" s="1"/>
  <c r="O57" i="24"/>
  <c r="P57" i="24" s="1"/>
  <c r="T21" i="24"/>
  <c r="U21" i="24" s="1"/>
  <c r="G45" i="24"/>
  <c r="H45" i="24" s="1"/>
  <c r="O21" i="24"/>
  <c r="P21" i="24" s="1"/>
  <c r="O22" i="24"/>
  <c r="P22" i="24" s="1"/>
  <c r="O7" i="24"/>
  <c r="P7" i="24" s="1"/>
  <c r="T34" i="24"/>
  <c r="U34" i="24" s="1"/>
  <c r="T41" i="24"/>
  <c r="U41" i="24" s="1"/>
  <c r="O44" i="24"/>
  <c r="P44" i="24" s="1"/>
  <c r="T55" i="24"/>
  <c r="U55" i="24" s="1"/>
  <c r="O15" i="24"/>
  <c r="P15" i="24" s="1"/>
  <c r="G24" i="24"/>
  <c r="H24" i="24" s="1"/>
  <c r="O36" i="24"/>
  <c r="P36" i="24" s="1"/>
  <c r="O53" i="24"/>
  <c r="P53" i="24" s="1"/>
  <c r="T61" i="24"/>
  <c r="U61" i="24" s="1"/>
  <c r="T17" i="24"/>
  <c r="U17" i="24" s="1"/>
  <c r="O31" i="24"/>
  <c r="P31" i="24" s="1"/>
  <c r="T36" i="24"/>
  <c r="U36" i="24" s="1"/>
  <c r="O32" i="24"/>
  <c r="P32" i="24" s="1"/>
  <c r="T12" i="24"/>
  <c r="U12" i="24" s="1"/>
  <c r="G48" i="24"/>
  <c r="H48" i="24" s="1"/>
  <c r="G46" i="24"/>
  <c r="H46" i="24" s="1"/>
  <c r="T40" i="24"/>
  <c r="U40" i="24" s="1"/>
  <c r="T45" i="24"/>
  <c r="U45" i="24" s="1"/>
  <c r="O52" i="24"/>
  <c r="P52" i="24" s="1"/>
  <c r="T60" i="24"/>
  <c r="U60" i="24" s="1"/>
  <c r="O24" i="24"/>
  <c r="P24" i="24" s="1"/>
  <c r="G53" i="24"/>
  <c r="H53" i="24" s="1"/>
  <c r="G41" i="24"/>
  <c r="H41" i="24" s="1"/>
  <c r="O10" i="24"/>
  <c r="P10" i="24" s="1"/>
  <c r="T20" i="24"/>
  <c r="U20" i="24" s="1"/>
  <c r="G56" i="24"/>
  <c r="H56" i="24" s="1"/>
  <c r="G19" i="24"/>
  <c r="H19" i="24" s="1"/>
  <c r="G30" i="24"/>
  <c r="H30" i="24" s="1"/>
  <c r="T16" i="24"/>
  <c r="U16" i="24" s="1"/>
  <c r="T35" i="24"/>
  <c r="U35" i="24" s="1"/>
  <c r="G51" i="24"/>
  <c r="H51" i="24" s="1"/>
  <c r="O46" i="24"/>
  <c r="P46" i="24" s="1"/>
  <c r="O23" i="24"/>
  <c r="P23" i="24" s="1"/>
  <c r="O18" i="24"/>
  <c r="P18" i="24" s="1"/>
  <c r="G5" i="24"/>
  <c r="H5" i="24" s="1"/>
  <c r="O27" i="24"/>
  <c r="P27" i="24" s="1"/>
  <c r="O29" i="24"/>
  <c r="P29" i="24" s="1"/>
  <c r="O42" i="24"/>
  <c r="P42" i="24" s="1"/>
  <c r="T49" i="24"/>
  <c r="U49" i="24" s="1"/>
  <c r="G20" i="24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</authors>
  <commentList>
    <comment ref="E23" authorId="0" shapeId="0" xr:uid="{00000000-0006-0000-01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 xr:uid="{00000000-0006-0000-01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 xr:uid="{00000000-0006-0000-01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 xr:uid="{00000000-0006-0000-01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 xr:uid="{00000000-0006-0000-01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 xr:uid="{00000000-0006-0000-01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 xr:uid="{00000000-0006-0000-01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 xr:uid="{00000000-0006-0000-01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 xr:uid="{00000000-0006-0000-01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 xr:uid="{00000000-0006-0000-01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 xr:uid="{00000000-0006-0000-01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 xr:uid="{00000000-0006-0000-01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 xr:uid="{00000000-0006-0000-01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 xr:uid="{00000000-0006-0000-01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 xr:uid="{00000000-0006-0000-01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 xr:uid="{00000000-0006-0000-01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 xr:uid="{00000000-0006-0000-01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 xr:uid="{00000000-0006-0000-01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 xr:uid="{00000000-0006-0000-01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 xr:uid="{00000000-0006-0000-01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 xr:uid="{00000000-0006-0000-01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 xr:uid="{00000000-0006-0000-01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 xr:uid="{00000000-0006-0000-01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 xr:uid="{00000000-0006-0000-01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 xr:uid="{00000000-0006-0000-01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 xr:uid="{00000000-0006-0000-01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 xr:uid="{00000000-0006-0000-01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 xr:uid="{00000000-0006-0000-01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 xr:uid="{00000000-0006-0000-01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 xr:uid="{00000000-0006-0000-01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 xr:uid="{00000000-0006-0000-01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 xr:uid="{00000000-0006-0000-01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 xr:uid="{00000000-0006-0000-01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  <author>Juan Vasquez</author>
  </authors>
  <commentList>
    <comment ref="D19" authorId="0" shapeId="0" xr:uid="{00000000-0006-0000-02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 xr:uid="{00000000-0006-0000-02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 xr:uid="{00000000-0006-0000-02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 xr:uid="{00000000-0006-0000-02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 xr:uid="{00000000-0006-0000-02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 xr:uid="{00000000-0006-0000-02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 xr:uid="{00000000-0006-0000-02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 xr:uid="{00000000-0006-0000-02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 xr:uid="{00000000-0006-0000-02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 xr:uid="{00000000-0006-0000-02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 xr:uid="{00000000-0006-0000-02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 xr:uid="{00000000-0006-0000-02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 xr:uid="{00000000-0006-0000-02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 xr:uid="{00000000-0006-0000-02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 xr:uid="{00000000-0006-0000-02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 xr:uid="{00000000-0006-0000-02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 xr:uid="{00000000-0006-0000-02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 xr:uid="{00000000-0006-0000-02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 xr:uid="{00000000-0006-0000-02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 xr:uid="{00000000-0006-0000-02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 xr:uid="{00000000-0006-0000-02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 xr:uid="{00000000-0006-0000-02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 xr:uid="{00000000-0006-0000-02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 xr:uid="{00000000-0006-0000-02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 xr:uid="{00000000-0006-0000-02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 xr:uid="{00000000-0006-0000-02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 xr:uid="{00000000-0006-0000-02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 xr:uid="{00000000-0006-0000-02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 xr:uid="{00000000-0006-0000-02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 xr:uid="{00000000-0006-0000-02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 xr:uid="{00000000-0006-0000-02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 xr:uid="{00000000-0006-0000-02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 xr:uid="{00000000-0006-0000-02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 xr:uid="{00000000-0006-0000-0200-00002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 xr:uid="{00000000-0006-0000-0200-00002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 xr:uid="{00000000-0006-0000-0200-00002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 xr:uid="{00000000-0006-0000-0200-00002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 xr:uid="{00000000-0006-0000-0200-00002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 xr:uid="{00000000-0006-0000-0200-00002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 xr:uid="{00000000-0006-0000-0200-00002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 xr:uid="{00000000-0006-0000-0200-00002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 xr:uid="{00000000-0006-0000-0200-00002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 xr:uid="{00000000-0006-0000-0200-00002B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0" authorId="1" shapeId="0" xr:uid="{00000000-0006-0000-0200-00002C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1" authorId="1" shapeId="0" xr:uid="{00000000-0006-0000-0200-00002D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2" authorId="1" shapeId="0" xr:uid="{00000000-0006-0000-0200-00002E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3" authorId="1" shapeId="0" xr:uid="{00000000-0006-0000-0200-00002F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4" authorId="1" shapeId="0" xr:uid="{00000000-0006-0000-0200-000030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5" authorId="1" shapeId="0" xr:uid="{00000000-0006-0000-0200-000031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6" authorId="1" shapeId="0" xr:uid="{00000000-0006-0000-0200-000032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7" authorId="1" shapeId="0" xr:uid="{00000000-0006-0000-0200-000033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8" authorId="1" shapeId="0" xr:uid="{00000000-0006-0000-0200-000034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9" authorId="1" shapeId="0" xr:uid="{00000000-0006-0000-0200-000035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0" authorId="1" shapeId="0" xr:uid="{00000000-0006-0000-0200-000036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1" authorId="1" shapeId="0" xr:uid="{00000000-0006-0000-0200-000037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2" authorId="1" shapeId="0" xr:uid="{49737BEB-2FBE-4B3B-9A37-EA8CE9E3752B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3" authorId="1" shapeId="0" xr:uid="{D8F3737B-8453-4AB5-954A-EDE1DEBAA082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4" authorId="1" shapeId="0" xr:uid="{F80392CE-05FA-4420-9940-8AB5DC7BEC84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<sst xmlns="http://schemas.openxmlformats.org/spreadsheetml/2006/main" count="888" uniqueCount="96">
  <si>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</si>
  <si>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</si>
  <si>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</si>
  <si>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</si>
  <si>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</si>
  <si>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</si>
  <si>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</si>
  <si>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</si>
  <si>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</si>
  <si>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</si>
  <si>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</si>
  <si>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</si>
  <si>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</si>
  <si>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</si>
  <si>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</si>
  <si>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</si>
  <si>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</si>
  <si>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</si>
  <si>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</si>
  <si>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</si>
  <si>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</si>
  <si>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</si>
  <si>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</si>
  <si>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</si>
  <si>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</si>
  <si>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</si>
  <si>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</si>
  <si>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</si>
  <si>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</si>
  <si>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</si>
  <si>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</si>
  <si>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</si>
  <si>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</si>
  <si>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</si>
  <si>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</si>
  <si>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</si>
  <si>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</si>
  <si>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</si>
  <si>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</si>
  <si>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</si>
  <si>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</si>
  <si>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</si>
  <si>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</si>
  <si>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</si>
  <si>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</si>
  <si>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</si>
  <si>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</si>
  <si>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</si>
  <si>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</si>
  <si>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</si>
  <si>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</si>
  <si>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</si>
  <si>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</si>
  <si>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</si>
  <si>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</si>
  <si>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</si>
  <si>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</si>
  <si>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</si>
  <si>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</si>
  <si>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</si>
  <si>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</si>
  <si>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</si>
  <si>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</si>
  <si>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</si>
  <si>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</si>
  <si>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</si>
  <si>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</si>
  <si>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</si>
  <si>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</si>
  <si>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</si>
  <si>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</si>
  <si>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</si>
  <si>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</si>
  <si>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</si>
  <si>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</si>
  <si>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</si>
  <si>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</si>
  <si>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</si>
  <si>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</si>
  <si>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</si>
  <si>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</si>
  <si>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</si>
  <si>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</si>
  <si>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</si>
  <si>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</si>
  <si>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</si>
  <si>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</si>
  <si>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(**) Hasta octubre de 2019, corresponden a los Coeficientes del Subsistema Centro Sur del SIC</t>
  </si>
  <si>
    <t>(*) Hasta octubre de 2019, corresponden a los Coeficientes del Subsistema Norte del SIC</t>
  </si>
  <si>
    <t>Coeficientes Subsistema Centro - Norte (*)</t>
  </si>
  <si>
    <t>Coeficientes Subsistema Sur (**)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</si>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</sst>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" fillId="0" borderId="7" xfId="2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4" fontId="0" fillId="0" borderId="8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4" borderId="15" xfId="0" applyFont="1" applyFill="1" applyBorder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1" fillId="0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Continuous"/>
    </xf>
    <xf numFmtId="0" fontId="3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3" fillId="3" borderId="23" xfId="0" applyFont="1" applyFill="1" applyBorder="1" applyAlignment="1">
      <alignment horizontal="center" vertical="center"/>
    </xf>
    <xf numFmtId="17" fontId="1" fillId="0" borderId="2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1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1" fillId="5" borderId="24" xfId="0" applyNumberFormat="1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/>
    </xf>
    <xf numFmtId="166" fontId="6" fillId="5" borderId="21" xfId="3" applyNumberFormat="1" applyFont="1" applyFill="1" applyBorder="1" applyAlignment="1">
      <alignment horizontal="center"/>
    </xf>
    <xf numFmtId="17" fontId="1" fillId="5" borderId="18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1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1" fillId="0" borderId="28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164" fontId="1" fillId="0" borderId="33" xfId="3" applyFont="1" applyFill="1" applyBorder="1" applyAlignment="1">
      <alignment horizontal="center"/>
    </xf>
    <xf numFmtId="164" fontId="1" fillId="0" borderId="34" xfId="3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166" fontId="1" fillId="0" borderId="33" xfId="3" applyNumberFormat="1" applyFont="1" applyFill="1" applyBorder="1" applyAlignment="1">
      <alignment horizontal="center"/>
    </xf>
    <xf numFmtId="166" fontId="1" fillId="0" borderId="35" xfId="3" applyNumberFormat="1" applyFont="1" applyFill="1" applyBorder="1" applyAlignment="1">
      <alignment horizontal="center"/>
    </xf>
    <xf numFmtId="17" fontId="1" fillId="0" borderId="34" xfId="0" applyNumberFormat="1" applyFont="1" applyFill="1" applyBorder="1" applyAlignment="1">
      <alignment horizontal="center"/>
    </xf>
    <xf numFmtId="17" fontId="1" fillId="5" borderId="37" xfId="0" applyNumberFormat="1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64" fontId="6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1" fillId="5" borderId="41" xfId="0" applyNumberFormat="1" applyFont="1" applyFill="1" applyBorder="1" applyAlignment="1">
      <alignment horizontal="center"/>
    </xf>
    <xf numFmtId="166" fontId="6" fillId="5" borderId="38" xfId="3" applyNumberFormat="1" applyFont="1" applyFill="1" applyBorder="1" applyAlignment="1">
      <alignment horizontal="center"/>
    </xf>
    <xf numFmtId="166" fontId="6" fillId="5" borderId="40" xfId="3" applyNumberFormat="1" applyFont="1" applyFill="1" applyBorder="1" applyAlignment="1">
      <alignment horizontal="center"/>
    </xf>
    <xf numFmtId="17" fontId="1" fillId="5" borderId="39" xfId="0" applyNumberFormat="1" applyFont="1" applyFill="1" applyBorder="1" applyAlignment="1">
      <alignment horizontal="center"/>
    </xf>
    <xf numFmtId="17" fontId="1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1" fillId="0" borderId="33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7" fontId="1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1" fillId="0" borderId="35" xfId="7" applyNumberFormat="1" applyFont="1" applyFill="1" applyBorder="1" applyAlignment="1">
      <alignment horizontal="center"/>
    </xf>
    <xf numFmtId="10" fontId="6" fillId="5" borderId="40" xfId="7" applyNumberFormat="1" applyFont="1" applyFill="1" applyBorder="1" applyAlignment="1">
      <alignment horizontal="center"/>
    </xf>
    <xf numFmtId="167" fontId="1" fillId="0" borderId="1" xfId="3" applyNumberFormat="1" applyFont="1" applyFill="1" applyBorder="1" applyAlignment="1">
      <alignment horizontal="center"/>
    </xf>
    <xf numFmtId="167" fontId="1" fillId="5" borderId="1" xfId="3" applyNumberFormat="1" applyFont="1" applyFill="1" applyBorder="1" applyAlignment="1">
      <alignment horizontal="center"/>
    </xf>
    <xf numFmtId="167" fontId="1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1" fillId="0" borderId="33" xfId="3" applyNumberFormat="1" applyFont="1" applyFill="1" applyBorder="1" applyAlignment="1">
      <alignment horizontal="center"/>
    </xf>
    <xf numFmtId="167" fontId="1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1" fillId="5" borderId="42" xfId="0" applyNumberFormat="1" applyFont="1" applyFill="1" applyBorder="1" applyAlignment="1">
      <alignment horizontal="center"/>
    </xf>
    <xf numFmtId="17" fontId="1" fillId="5" borderId="43" xfId="0" applyNumberFormat="1" applyFont="1" applyFill="1" applyBorder="1" applyAlignment="1">
      <alignment horizontal="center"/>
    </xf>
    <xf numFmtId="164" fontId="6" fillId="5" borderId="42" xfId="3" applyFont="1" applyFill="1" applyBorder="1" applyAlignment="1">
      <alignment horizontal="center"/>
    </xf>
    <xf numFmtId="10" fontId="6" fillId="5" borderId="44" xfId="7" applyNumberFormat="1" applyFont="1" applyFill="1" applyBorder="1" applyAlignment="1">
      <alignment horizontal="center"/>
    </xf>
    <xf numFmtId="164" fontId="6" fillId="5" borderId="45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0" fontId="1" fillId="0" borderId="33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1" fillId="5" borderId="46" xfId="0" applyNumberFormat="1" applyFont="1" applyFill="1" applyBorder="1" applyAlignment="1">
      <alignment horizontal="center"/>
    </xf>
    <xf numFmtId="10" fontId="6" fillId="5" borderId="42" xfId="7" applyNumberFormat="1" applyFont="1" applyFill="1" applyBorder="1" applyAlignment="1">
      <alignment horizontal="center"/>
    </xf>
    <xf numFmtId="17" fontId="1" fillId="0" borderId="38" xfId="0" applyNumberFormat="1" applyFont="1" applyFill="1" applyBorder="1" applyAlignment="1">
      <alignment horizontal="center"/>
    </xf>
    <xf numFmtId="17" fontId="1" fillId="0" borderId="37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1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1" fillId="5" borderId="9" xfId="0" applyNumberFormat="1" applyFont="1" applyFill="1" applyBorder="1" applyAlignment="1">
      <alignment horizontal="center"/>
    </xf>
    <xf numFmtId="17" fontId="1" fillId="5" borderId="15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1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8" fillId="5" borderId="1" xfId="3" applyFont="1" applyFill="1" applyBorder="1" applyAlignment="1">
      <alignment horizontal="center"/>
    </xf>
    <xf numFmtId="164" fontId="9" fillId="0" borderId="33" xfId="3" applyFont="1" applyFill="1" applyBorder="1" applyAlignment="1">
      <alignment horizontal="center"/>
    </xf>
    <xf numFmtId="164" fontId="9" fillId="0" borderId="34" xfId="3" applyFont="1" applyFill="1" applyBorder="1" applyAlignment="1">
      <alignment horizontal="center"/>
    </xf>
    <xf numFmtId="166" fontId="9" fillId="0" borderId="33" xfId="3" applyNumberFormat="1" applyFont="1" applyFill="1" applyBorder="1" applyAlignment="1">
      <alignment horizontal="center"/>
    </xf>
    <xf numFmtId="166" fontId="9" fillId="0" borderId="35" xfId="3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7" fontId="1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1" fillId="5" borderId="31" xfId="0" applyNumberFormat="1" applyFont="1" applyFill="1" applyBorder="1" applyAlignment="1">
      <alignment horizontal="center"/>
    </xf>
    <xf numFmtId="166" fontId="6" fillId="5" borderId="27" xfId="3" applyNumberFormat="1" applyFont="1" applyFill="1" applyBorder="1" applyAlignment="1">
      <alignment horizontal="center"/>
    </xf>
    <xf numFmtId="166" fontId="6" fillId="5" borderId="30" xfId="3" applyNumberFormat="1" applyFont="1" applyFill="1" applyBorder="1" applyAlignment="1">
      <alignment horizontal="center"/>
    </xf>
    <xf numFmtId="17" fontId="1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1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1" fillId="5" borderId="42" xfId="3" applyNumberFormat="1" applyFont="1" applyFill="1" applyBorder="1" applyAlignment="1">
      <alignment horizontal="center"/>
    </xf>
    <xf numFmtId="17" fontId="1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1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1" fillId="0" borderId="49" xfId="3" applyNumberFormat="1" applyFont="1" applyFill="1" applyBorder="1" applyAlignment="1">
      <alignment horizontal="center"/>
    </xf>
    <xf numFmtId="17" fontId="1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164" fontId="8" fillId="5" borderId="33" xfId="3" applyFont="1" applyFill="1" applyBorder="1" applyAlignment="1">
      <alignment horizontal="center"/>
    </xf>
    <xf numFmtId="10" fontId="8" fillId="5" borderId="35" xfId="7" applyNumberFormat="1" applyFont="1" applyFill="1" applyBorder="1" applyAlignment="1">
      <alignment horizontal="center"/>
    </xf>
    <xf numFmtId="17" fontId="1" fillId="5" borderId="36" xfId="0" applyNumberFormat="1" applyFont="1" applyFill="1" applyBorder="1" applyAlignment="1">
      <alignment horizontal="center"/>
    </xf>
    <xf numFmtId="164" fontId="8" fillId="5" borderId="34" xfId="3" applyFont="1" applyFill="1" applyBorder="1" applyAlignment="1">
      <alignment horizontal="center"/>
    </xf>
    <xf numFmtId="10" fontId="8" fillId="5" borderId="33" xfId="7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justify" wrapText="1"/>
    </xf>
    <xf numFmtId="17" fontId="1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6" fillId="5" borderId="42" xfId="3" applyNumberFormat="1" applyFont="1" applyFill="1" applyBorder="1" applyAlignment="1">
      <alignment horizontal="center"/>
    </xf>
    <xf numFmtId="166" fontId="6" fillId="5" borderId="44" xfId="3" applyNumberFormat="1" applyFont="1" applyFill="1" applyBorder="1" applyAlignment="1">
      <alignment horizontal="center"/>
    </xf>
    <xf numFmtId="17" fontId="1" fillId="5" borderId="45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164" fontId="8" fillId="5" borderId="42" xfId="3" applyFont="1" applyFill="1" applyBorder="1" applyAlignment="1">
      <alignment horizontal="center"/>
    </xf>
    <xf numFmtId="10" fontId="8" fillId="5" borderId="42" xfId="7" applyNumberFormat="1" applyFont="1" applyFill="1" applyBorder="1" applyAlignment="1">
      <alignment horizontal="center"/>
    </xf>
    <xf numFmtId="10" fontId="8" fillId="5" borderId="44" xfId="7" applyNumberFormat="1" applyFont="1" applyFill="1" applyBorder="1" applyAlignment="1">
      <alignment horizontal="center"/>
    </xf>
    <xf numFmtId="164" fontId="8" fillId="5" borderId="45" xfId="3" applyFont="1" applyFill="1" applyBorder="1" applyAlignment="1">
      <alignment horizontal="center"/>
    </xf>
    <xf numFmtId="4" fontId="0" fillId="0" borderId="0" xfId="0" applyNumberFormat="1"/>
    <xf numFmtId="0" fontId="1" fillId="5" borderId="27" xfId="0" applyNumberFormat="1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10" fontId="6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1" fillId="0" borderId="38" xfId="3" applyNumberFormat="1" applyFont="1" applyFill="1" applyBorder="1" applyAlignment="1">
      <alignment horizontal="center"/>
    </xf>
    <xf numFmtId="17" fontId="1" fillId="5" borderId="32" xfId="0" applyNumberFormat="1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64" fontId="6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6" fillId="5" borderId="33" xfId="3" applyNumberFormat="1" applyFont="1" applyFill="1" applyBorder="1" applyAlignment="1">
      <alignment horizontal="center"/>
    </xf>
    <xf numFmtId="166" fontId="6" fillId="5" borderId="35" xfId="3" applyNumberFormat="1" applyFont="1" applyFill="1" applyBorder="1" applyAlignment="1">
      <alignment horizontal="center"/>
    </xf>
    <xf numFmtId="17" fontId="1" fillId="5" borderId="34" xfId="0" applyNumberFormat="1" applyFont="1" applyFill="1" applyBorder="1" applyAlignment="1">
      <alignment horizontal="center"/>
    </xf>
    <xf numFmtId="17" fontId="1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1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1" fillId="5" borderId="33" xfId="3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7" fontId="1" fillId="5" borderId="53" xfId="0" applyNumberFormat="1" applyFont="1" applyFill="1" applyBorder="1" applyAlignment="1">
      <alignment horizontal="center"/>
    </xf>
    <xf numFmtId="10" fontId="6" fillId="5" borderId="33" xfId="7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1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6" fillId="5" borderId="35" xfId="7" applyNumberFormat="1" applyFont="1" applyFill="1" applyBorder="1" applyAlignment="1">
      <alignment horizontal="center"/>
    </xf>
    <xf numFmtId="164" fontId="6" fillId="5" borderId="54" xfId="3" applyFont="1" applyFill="1" applyBorder="1" applyAlignment="1">
      <alignment horizontal="center"/>
    </xf>
    <xf numFmtId="10" fontId="0" fillId="0" borderId="0" xfId="0" applyNumberFormat="1"/>
    <xf numFmtId="17" fontId="1" fillId="0" borderId="55" xfId="0" applyNumberFormat="1" applyFont="1" applyFill="1" applyBorder="1" applyAlignment="1">
      <alignment horizontal="center"/>
    </xf>
    <xf numFmtId="17" fontId="1" fillId="0" borderId="45" xfId="0" applyNumberFormat="1" applyFont="1" applyFill="1" applyBorder="1" applyAlignment="1">
      <alignment horizontal="center"/>
    </xf>
    <xf numFmtId="0" fontId="1" fillId="5" borderId="53" xfId="0" applyNumberFormat="1" applyFont="1" applyFill="1" applyBorder="1" applyAlignment="1">
      <alignment horizontal="center"/>
    </xf>
    <xf numFmtId="164" fontId="6" fillId="5" borderId="53" xfId="3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0" fontId="1" fillId="5" borderId="56" xfId="0" applyNumberFormat="1" applyFont="1" applyFill="1" applyBorder="1" applyAlignment="1">
      <alignment horizontal="center"/>
    </xf>
    <xf numFmtId="10" fontId="6" fillId="5" borderId="57" xfId="7" applyNumberFormat="1" applyFont="1" applyFill="1" applyBorder="1" applyAlignment="1">
      <alignment horizontal="center"/>
    </xf>
    <xf numFmtId="17" fontId="1" fillId="5" borderId="58" xfId="0" applyNumberFormat="1" applyFont="1" applyFill="1" applyBorder="1" applyAlignment="1">
      <alignment horizontal="center"/>
    </xf>
    <xf numFmtId="164" fontId="6" fillId="5" borderId="56" xfId="3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166" fontId="6" fillId="0" borderId="21" xfId="3" applyNumberFormat="1" applyFont="1" applyFill="1" applyBorder="1" applyAlignment="1">
      <alignment horizontal="center"/>
    </xf>
    <xf numFmtId="164" fontId="6" fillId="0" borderId="42" xfId="3" applyFont="1" applyFill="1" applyBorder="1" applyAlignment="1">
      <alignment horizontal="center"/>
    </xf>
    <xf numFmtId="164" fontId="6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6" fillId="0" borderId="42" xfId="3" applyNumberFormat="1" applyFont="1" applyFill="1" applyBorder="1" applyAlignment="1">
      <alignment horizontal="center"/>
    </xf>
    <xf numFmtId="166" fontId="6" fillId="0" borderId="44" xfId="3" applyNumberFormat="1" applyFont="1" applyFill="1" applyBorder="1" applyAlignment="1">
      <alignment horizontal="center"/>
    </xf>
    <xf numFmtId="10" fontId="6" fillId="0" borderId="44" xfId="7" applyNumberFormat="1" applyFont="1" applyFill="1" applyBorder="1" applyAlignment="1">
      <alignment horizontal="center"/>
    </xf>
    <xf numFmtId="10" fontId="6" fillId="0" borderId="42" xfId="7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3" fillId="5" borderId="60" xfId="0" applyFont="1" applyFill="1" applyBorder="1"/>
    <xf numFmtId="0" fontId="3" fillId="5" borderId="61" xfId="0" applyFont="1" applyFill="1" applyBorder="1"/>
    <xf numFmtId="17" fontId="1" fillId="3" borderId="52" xfId="0" applyNumberFormat="1" applyFont="1" applyFill="1" applyBorder="1" applyAlignment="1">
      <alignment horizontal="center"/>
    </xf>
    <xf numFmtId="164" fontId="6" fillId="3" borderId="62" xfId="3" applyFont="1" applyFill="1" applyBorder="1" applyAlignment="1">
      <alignment horizontal="center"/>
    </xf>
    <xf numFmtId="166" fontId="6" fillId="3" borderId="62" xfId="3" applyNumberFormat="1" applyFont="1" applyFill="1" applyBorder="1" applyAlignment="1">
      <alignment horizontal="center"/>
    </xf>
    <xf numFmtId="166" fontId="6" fillId="3" borderId="63" xfId="3" applyNumberFormat="1" applyFont="1" applyFill="1" applyBorder="1" applyAlignment="1">
      <alignment horizontal="center"/>
    </xf>
    <xf numFmtId="17" fontId="1" fillId="3" borderId="64" xfId="0" applyNumberFormat="1" applyFont="1" applyFill="1" applyBorder="1" applyAlignment="1">
      <alignment horizontal="center"/>
    </xf>
    <xf numFmtId="164" fontId="6" fillId="3" borderId="48" xfId="3" applyFont="1" applyFill="1" applyBorder="1" applyAlignment="1">
      <alignment horizontal="center"/>
    </xf>
    <xf numFmtId="166" fontId="6" fillId="3" borderId="48" xfId="3" applyNumberFormat="1" applyFont="1" applyFill="1" applyBorder="1" applyAlignment="1">
      <alignment horizontal="center"/>
    </xf>
    <xf numFmtId="166" fontId="6" fillId="3" borderId="56" xfId="3" applyNumberFormat="1" applyFont="1" applyFill="1" applyBorder="1" applyAlignment="1">
      <alignment horizontal="center"/>
    </xf>
    <xf numFmtId="17" fontId="1" fillId="3" borderId="48" xfId="0" applyNumberFormat="1" applyFont="1" applyFill="1" applyBorder="1" applyAlignment="1">
      <alignment horizontal="center"/>
    </xf>
    <xf numFmtId="0" fontId="1" fillId="3" borderId="48" xfId="0" applyNumberFormat="1" applyFont="1" applyFill="1" applyBorder="1" applyAlignment="1">
      <alignment horizontal="center"/>
    </xf>
    <xf numFmtId="10" fontId="6" fillId="3" borderId="56" xfId="7" applyNumberFormat="1" applyFont="1" applyFill="1" applyBorder="1" applyAlignment="1">
      <alignment horizontal="center"/>
    </xf>
    <xf numFmtId="17" fontId="1" fillId="3" borderId="62" xfId="0" applyNumberFormat="1" applyFont="1" applyFill="1" applyBorder="1" applyAlignment="1">
      <alignment horizontal="center"/>
    </xf>
    <xf numFmtId="0" fontId="1" fillId="3" borderId="62" xfId="0" applyNumberFormat="1" applyFont="1" applyFill="1" applyBorder="1" applyAlignment="1">
      <alignment horizontal="center"/>
    </xf>
    <xf numFmtId="10" fontId="6" fillId="3" borderId="63" xfId="7" applyNumberFormat="1" applyFont="1" applyFill="1" applyBorder="1" applyAlignment="1">
      <alignment horizontal="center"/>
    </xf>
    <xf numFmtId="17" fontId="1" fillId="3" borderId="55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66" fontId="6" fillId="3" borderId="0" xfId="3" applyNumberFormat="1" applyFont="1" applyFill="1" applyBorder="1" applyAlignment="1">
      <alignment horizontal="center"/>
    </xf>
    <xf numFmtId="166" fontId="6" fillId="3" borderId="54" xfId="3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0" fontId="6" fillId="3" borderId="54" xfId="7" applyNumberFormat="1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164" fontId="6" fillId="0" borderId="27" xfId="3" applyFont="1" applyFill="1" applyBorder="1" applyAlignment="1">
      <alignment horizontal="center"/>
    </xf>
    <xf numFmtId="166" fontId="6" fillId="0" borderId="27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1" fillId="5" borderId="59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164" fontId="6" fillId="5" borderId="59" xfId="3" applyFont="1" applyFill="1" applyBorder="1" applyAlignment="1">
      <alignment horizontal="center"/>
    </xf>
    <xf numFmtId="10" fontId="6" fillId="5" borderId="66" xfId="7" applyNumberFormat="1" applyFont="1" applyFill="1" applyBorder="1" applyAlignment="1">
      <alignment horizontal="center"/>
    </xf>
    <xf numFmtId="17" fontId="1" fillId="5" borderId="67" xfId="0" applyNumberFormat="1" applyFont="1" applyFill="1" applyBorder="1" applyAlignment="1">
      <alignment horizontal="center"/>
    </xf>
    <xf numFmtId="10" fontId="6" fillId="5" borderId="59" xfId="7" applyNumberFormat="1" applyFont="1" applyFill="1" applyBorder="1" applyAlignment="1">
      <alignment horizontal="center"/>
    </xf>
    <xf numFmtId="17" fontId="1" fillId="0" borderId="59" xfId="0" applyNumberFormat="1" applyFont="1" applyFill="1" applyBorder="1" applyAlignment="1">
      <alignment horizontal="center"/>
    </xf>
    <xf numFmtId="164" fontId="6" fillId="0" borderId="59" xfId="3" applyFont="1" applyFill="1" applyBorder="1" applyAlignment="1">
      <alignment horizontal="center"/>
    </xf>
    <xf numFmtId="165" fontId="0" fillId="0" borderId="59" xfId="0" applyNumberFormat="1" applyFill="1" applyBorder="1" applyAlignment="1">
      <alignment horizontal="center"/>
    </xf>
    <xf numFmtId="166" fontId="6" fillId="0" borderId="59" xfId="3" applyNumberFormat="1" applyFont="1" applyFill="1" applyBorder="1" applyAlignment="1">
      <alignment horizontal="center"/>
    </xf>
    <xf numFmtId="165" fontId="0" fillId="5" borderId="53" xfId="0" applyNumberFormat="1" applyFill="1" applyBorder="1" applyAlignment="1">
      <alignment horizontal="center"/>
    </xf>
    <xf numFmtId="17" fontId="1" fillId="0" borderId="53" xfId="0" applyNumberFormat="1" applyFont="1" applyFill="1" applyBorder="1" applyAlignment="1">
      <alignment horizontal="center"/>
    </xf>
    <xf numFmtId="166" fontId="6" fillId="5" borderId="53" xfId="3" applyNumberFormat="1" applyFont="1" applyFill="1" applyBorder="1" applyAlignment="1">
      <alignment horizontal="center"/>
    </xf>
    <xf numFmtId="0" fontId="1" fillId="0" borderId="63" xfId="0" applyNumberFormat="1" applyFont="1" applyFill="1" applyBorder="1" applyAlignment="1">
      <alignment horizontal="center"/>
    </xf>
    <xf numFmtId="164" fontId="6" fillId="0" borderId="49" xfId="3" applyFont="1" applyFill="1" applyBorder="1" applyAlignment="1">
      <alignment horizontal="center"/>
    </xf>
    <xf numFmtId="10" fontId="6" fillId="0" borderId="68" xfId="7" applyNumberFormat="1" applyFont="1" applyFill="1" applyBorder="1" applyAlignment="1">
      <alignment horizontal="center"/>
    </xf>
    <xf numFmtId="17" fontId="1" fillId="0" borderId="69" xfId="0" applyNumberFormat="1" applyFont="1" applyFill="1" applyBorder="1" applyAlignment="1">
      <alignment horizontal="center"/>
    </xf>
    <xf numFmtId="164" fontId="6" fillId="0" borderId="63" xfId="3" applyFont="1" applyFill="1" applyBorder="1" applyAlignment="1">
      <alignment horizontal="center"/>
    </xf>
    <xf numFmtId="10" fontId="6" fillId="0" borderId="49" xfId="7" applyNumberFormat="1" applyFont="1" applyFill="1" applyBorder="1" applyAlignment="1">
      <alignment horizontal="center"/>
    </xf>
    <xf numFmtId="17" fontId="1" fillId="6" borderId="42" xfId="0" applyNumberFormat="1" applyFont="1" applyFill="1" applyBorder="1" applyAlignment="1">
      <alignment horizontal="center"/>
    </xf>
    <xf numFmtId="164" fontId="6" fillId="6" borderId="42" xfId="3" applyFon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6" fontId="6" fillId="6" borderId="42" xfId="3" applyNumberFormat="1" applyFont="1" applyFill="1" applyBorder="1" applyAlignment="1">
      <alignment horizontal="center"/>
    </xf>
  </cellXfs>
  <cellStyles count="8">
    <cellStyle name="A3 297 x 420 mm" xfId="1" xr:uid="{00000000-0005-0000-0000-000000000000}"/>
    <cellStyle name="Hipervínculo" xfId="2" builtinId="8"/>
    <cellStyle name="Millares" xfId="3" builtinId="3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0"/>
  <sheetViews>
    <sheetView showGridLines="0" workbookViewId="0">
      <selection activeCell="D5" sqref="D5"/>
    </sheetView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30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70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71</v>
      </c>
    </row>
    <row r="6" spans="2:4" ht="39" thickBot="1" x14ac:dyDescent="0.25">
      <c r="B6" s="17" t="s">
        <v>4</v>
      </c>
      <c r="C6" s="9" t="s">
        <v>5</v>
      </c>
      <c r="D6" s="18" t="s">
        <v>72</v>
      </c>
    </row>
    <row r="7" spans="2:4" ht="7.5" customHeight="1" x14ac:dyDescent="0.2"/>
    <row r="8" spans="2:4" ht="7.5" customHeight="1" x14ac:dyDescent="0.2"/>
    <row r="9" spans="2:4" x14ac:dyDescent="0.2">
      <c r="B9" s="11" t="s">
        <v>35</v>
      </c>
    </row>
    <row r="10" spans="2:4" x14ac:dyDescent="0.2">
      <c r="B10" s="11" t="s">
        <v>50</v>
      </c>
    </row>
    <row r="11" spans="2:4" x14ac:dyDescent="0.2">
      <c r="B11" s="11" t="s">
        <v>51</v>
      </c>
    </row>
    <row r="12" spans="2:4" x14ac:dyDescent="0.2">
      <c r="B12" s="11" t="s">
        <v>52</v>
      </c>
    </row>
    <row r="13" spans="2:4" x14ac:dyDescent="0.2">
      <c r="B13" s="11" t="s">
        <v>53</v>
      </c>
    </row>
    <row r="14" spans="2:4" x14ac:dyDescent="0.2">
      <c r="B14" s="11" t="s">
        <v>54</v>
      </c>
    </row>
    <row r="15" spans="2:4" x14ac:dyDescent="0.2">
      <c r="B15" s="11" t="s">
        <v>55</v>
      </c>
    </row>
    <row r="16" spans="2:4" x14ac:dyDescent="0.2">
      <c r="B16" s="11" t="s">
        <v>58</v>
      </c>
    </row>
    <row r="17" spans="2:2" x14ac:dyDescent="0.2">
      <c r="B17" s="11" t="s">
        <v>64</v>
      </c>
    </row>
    <row r="18" spans="2:2" x14ac:dyDescent="0.2">
      <c r="B18" s="11" t="s">
        <v>66</v>
      </c>
    </row>
    <row r="19" spans="2:2" x14ac:dyDescent="0.2">
      <c r="B19" s="11" t="s">
        <v>79</v>
      </c>
    </row>
    <row r="20" spans="2:2" x14ac:dyDescent="0.2">
      <c r="B20" s="11" t="s">
        <v>84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X96"/>
  <sheetViews>
    <sheetView showGridLines="0" zoomScaleNormal="100" workbookViewId="0">
      <pane xSplit="3" ySplit="4" topLeftCell="D83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15.710937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  <col min="24" max="24" width="86.5703125" customWidth="1"/>
  </cols>
  <sheetData>
    <row r="2" spans="2:24" ht="13.5" thickBot="1" x14ac:dyDescent="0.25"/>
    <row r="3" spans="2:24" ht="13.5" thickBot="1" x14ac:dyDescent="0.25">
      <c r="D3" s="22" t="s">
        <v>21</v>
      </c>
      <c r="E3" s="24"/>
      <c r="F3" s="23"/>
      <c r="G3" s="34"/>
      <c r="H3" s="37" t="s">
        <v>22</v>
      </c>
      <c r="I3" s="24"/>
      <c r="J3" s="23"/>
      <c r="K3" s="23"/>
      <c r="L3" s="34"/>
      <c r="M3" s="37" t="s">
        <v>89</v>
      </c>
      <c r="N3" s="30"/>
      <c r="O3" s="30"/>
      <c r="P3" s="30"/>
      <c r="Q3" s="38"/>
      <c r="R3" s="23" t="s">
        <v>90</v>
      </c>
      <c r="S3" s="30"/>
      <c r="T3" s="30"/>
      <c r="U3" s="30"/>
      <c r="V3" s="31"/>
      <c r="X3" s="285" t="s">
        <v>88</v>
      </c>
    </row>
    <row r="4" spans="2:24" ht="13.5" thickBot="1" x14ac:dyDescent="0.25">
      <c r="B4" s="41" t="s">
        <v>31</v>
      </c>
      <c r="C4" s="41" t="s">
        <v>32</v>
      </c>
      <c r="D4" s="13" t="s">
        <v>17</v>
      </c>
      <c r="E4" s="26" t="s">
        <v>18</v>
      </c>
      <c r="F4" s="14" t="s">
        <v>19</v>
      </c>
      <c r="G4" s="35" t="s">
        <v>20</v>
      </c>
      <c r="H4" s="39" t="s">
        <v>10</v>
      </c>
      <c r="I4" s="13" t="s">
        <v>11</v>
      </c>
      <c r="J4" s="14" t="s">
        <v>23</v>
      </c>
      <c r="K4" s="28" t="s">
        <v>24</v>
      </c>
      <c r="L4" s="35" t="s">
        <v>25</v>
      </c>
      <c r="M4" s="39" t="s">
        <v>10</v>
      </c>
      <c r="N4" s="13" t="s">
        <v>11</v>
      </c>
      <c r="O4" s="14" t="s">
        <v>23</v>
      </c>
      <c r="P4" s="28" t="s">
        <v>24</v>
      </c>
      <c r="Q4" s="35" t="s">
        <v>25</v>
      </c>
      <c r="R4" s="26" t="s">
        <v>10</v>
      </c>
      <c r="S4" s="13" t="s">
        <v>11</v>
      </c>
      <c r="T4" s="14" t="s">
        <v>23</v>
      </c>
      <c r="U4" s="28" t="s">
        <v>24</v>
      </c>
      <c r="V4" s="13" t="s">
        <v>25</v>
      </c>
      <c r="X4" s="286" t="s">
        <v>87</v>
      </c>
    </row>
    <row r="5" spans="2:24" x14ac:dyDescent="0.2">
      <c r="B5" s="68">
        <v>41214</v>
      </c>
      <c r="C5" s="68" t="s">
        <v>33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13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14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15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4" x14ac:dyDescent="0.2">
      <c r="B6" s="45">
        <f t="shared" ref="B6:B24" si="0">+DATE(YEAR(B5),MONTH(B5)+1,1)</f>
        <v>41244</v>
      </c>
      <c r="C6" s="45" t="s">
        <v>33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13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14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15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4" x14ac:dyDescent="0.2">
      <c r="B7" s="42">
        <f t="shared" si="0"/>
        <v>41275</v>
      </c>
      <c r="C7" s="42" t="s">
        <v>33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13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14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15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4" x14ac:dyDescent="0.2">
      <c r="B8" s="45">
        <f t="shared" si="0"/>
        <v>41306</v>
      </c>
      <c r="C8" s="45" t="s">
        <v>33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13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14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15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4" x14ac:dyDescent="0.2">
      <c r="B9" s="42">
        <f t="shared" si="0"/>
        <v>41334</v>
      </c>
      <c r="C9" s="42" t="s">
        <v>33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13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14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15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4" ht="13.5" thickBot="1" x14ac:dyDescent="0.25">
      <c r="B10" s="77">
        <f t="shared" si="0"/>
        <v>41365</v>
      </c>
      <c r="C10" s="77" t="s">
        <v>33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13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14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15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4" x14ac:dyDescent="0.2">
      <c r="B11" s="68">
        <f t="shared" si="0"/>
        <v>41395</v>
      </c>
      <c r="C11" s="68" t="s">
        <v>34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13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14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15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4" x14ac:dyDescent="0.2">
      <c r="B12" s="45">
        <f t="shared" si="0"/>
        <v>41426</v>
      </c>
      <c r="C12" s="45" t="s">
        <v>34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13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14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15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4" x14ac:dyDescent="0.2">
      <c r="B13" s="42">
        <f t="shared" si="0"/>
        <v>41456</v>
      </c>
      <c r="C13" s="42" t="s">
        <v>34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13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14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15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4" x14ac:dyDescent="0.2">
      <c r="B14" s="45">
        <f t="shared" si="0"/>
        <v>41487</v>
      </c>
      <c r="C14" s="45" t="s">
        <v>34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13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14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15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4" x14ac:dyDescent="0.2">
      <c r="B15" s="42">
        <f t="shared" si="0"/>
        <v>41518</v>
      </c>
      <c r="C15" s="42" t="s">
        <v>34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13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14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15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4" ht="13.5" thickBot="1" x14ac:dyDescent="0.25">
      <c r="B16" s="77">
        <f t="shared" si="0"/>
        <v>41548</v>
      </c>
      <c r="C16" s="77" t="s">
        <v>34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13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14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15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36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13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14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15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36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13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14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15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36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13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14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15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36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13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14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15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36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13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14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15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36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13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14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15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45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13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14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15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45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13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14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15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45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13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14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15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45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13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14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15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45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13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14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15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45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13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14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15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48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13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14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15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48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13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14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15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3" si="2">+DATE(YEAR(B30),MONTH(B30)+1,1)</f>
        <v>42005</v>
      </c>
      <c r="C31" s="42" t="s">
        <v>48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13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14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15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48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13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14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15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48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13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14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15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48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13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14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15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56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13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14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15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56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13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14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15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56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13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14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15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56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13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14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15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56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13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14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15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56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13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14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15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59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13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14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15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59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13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14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15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59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13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14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15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59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13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14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15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59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13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14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15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59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13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14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15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62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13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14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15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62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13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14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15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62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13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14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15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62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13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14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15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62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13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14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15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62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13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14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15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62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13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14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15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62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13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14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15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62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13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14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15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62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13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14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15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62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13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14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15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65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13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68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67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65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13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68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67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65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13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68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67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65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13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68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67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65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13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68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67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65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13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68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67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76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13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67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75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76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13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67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75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76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13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67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75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76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13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67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75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76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13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67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75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76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13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67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75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80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13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67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75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80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13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67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75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80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13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67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75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80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13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67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75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80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13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67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75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80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13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67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75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81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13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67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75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81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13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67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75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81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13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67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75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81</v>
      </c>
      <c r="D79" s="274">
        <v>626.12</v>
      </c>
      <c r="E79" s="275">
        <v>117.99</v>
      </c>
      <c r="F79" s="276">
        <v>204.5</v>
      </c>
      <c r="G79" s="277">
        <v>196.3</v>
      </c>
      <c r="H79" s="258" t="s">
        <v>13</v>
      </c>
      <c r="I79" s="274">
        <v>5152.34</v>
      </c>
      <c r="J79" s="278">
        <v>0.51109000000000004</v>
      </c>
      <c r="K79" s="278">
        <v>9.2460000000000001E-2</v>
      </c>
      <c r="L79" s="279">
        <v>0.39645000000000002</v>
      </c>
      <c r="M79" s="264" t="s">
        <v>67</v>
      </c>
      <c r="N79" s="274">
        <v>4981.72</v>
      </c>
      <c r="O79" s="278">
        <v>0.49969000000000002</v>
      </c>
      <c r="P79" s="278">
        <v>9.5630000000000007E-2</v>
      </c>
      <c r="Q79" s="279">
        <v>0.40467999999999998</v>
      </c>
      <c r="R79" s="264" t="s">
        <v>75</v>
      </c>
      <c r="S79" s="275">
        <v>4570.24</v>
      </c>
      <c r="T79" s="278">
        <v>0.52049999999999996</v>
      </c>
      <c r="U79" s="278">
        <v>0.10438</v>
      </c>
      <c r="V79" s="278">
        <v>0.37512000000000001</v>
      </c>
    </row>
    <row r="80" spans="2:22" x14ac:dyDescent="0.2">
      <c r="B80" s="205">
        <f t="shared" si="2"/>
        <v>43497</v>
      </c>
      <c r="C80" s="205" t="s">
        <v>83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13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67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75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ht="13.5" thickBot="1" x14ac:dyDescent="0.25">
      <c r="B81" s="215">
        <f t="shared" si="2"/>
        <v>43525</v>
      </c>
      <c r="C81" s="202" t="s">
        <v>83</v>
      </c>
      <c r="D81" s="274">
        <v>677.61</v>
      </c>
      <c r="E81" s="275">
        <v>119.57</v>
      </c>
      <c r="F81" s="276">
        <v>210.4</v>
      </c>
      <c r="G81" s="277">
        <v>204.2</v>
      </c>
      <c r="H81" s="258" t="s">
        <v>13</v>
      </c>
      <c r="I81" s="274">
        <v>5538.39</v>
      </c>
      <c r="J81" s="278">
        <v>0.51109000000000004</v>
      </c>
      <c r="K81" s="278">
        <v>9.2460000000000001E-2</v>
      </c>
      <c r="L81" s="279">
        <v>0.39645000000000002</v>
      </c>
      <c r="M81" s="264" t="s">
        <v>67</v>
      </c>
      <c r="N81" s="274">
        <v>5351.08</v>
      </c>
      <c r="O81" s="278">
        <v>0.49969000000000002</v>
      </c>
      <c r="P81" s="278">
        <v>9.5630000000000007E-2</v>
      </c>
      <c r="Q81" s="279">
        <v>0.40467999999999998</v>
      </c>
      <c r="R81" s="264" t="s">
        <v>75</v>
      </c>
      <c r="S81" s="275">
        <v>4923.1000000000004</v>
      </c>
      <c r="T81" s="278">
        <v>0.52049999999999996</v>
      </c>
      <c r="U81" s="278">
        <v>0.10438</v>
      </c>
      <c r="V81" s="278">
        <v>0.37512000000000001</v>
      </c>
    </row>
    <row r="82" spans="2:22" x14ac:dyDescent="0.2">
      <c r="B82" s="205">
        <f t="shared" si="2"/>
        <v>43556</v>
      </c>
      <c r="C82" s="205" t="s">
        <v>85</v>
      </c>
      <c r="D82" s="237">
        <v>677.61</v>
      </c>
      <c r="E82" s="237">
        <v>119.57</v>
      </c>
      <c r="F82" s="251">
        <v>210.4</v>
      </c>
      <c r="G82" s="251">
        <v>204.2</v>
      </c>
      <c r="H82" s="90" t="s">
        <v>13</v>
      </c>
      <c r="I82" s="237">
        <v>5523.4</v>
      </c>
      <c r="J82" s="241">
        <v>0.51827999999999996</v>
      </c>
      <c r="K82" s="241">
        <v>9.4799999999999995E-2</v>
      </c>
      <c r="L82" s="241">
        <v>0.38691999999999999</v>
      </c>
      <c r="M82" s="90" t="s">
        <v>67</v>
      </c>
      <c r="N82" s="237">
        <v>5336.31</v>
      </c>
      <c r="O82" s="241">
        <v>0.50678999999999996</v>
      </c>
      <c r="P82" s="241">
        <v>9.8059999999999994E-2</v>
      </c>
      <c r="Q82" s="241">
        <v>0.39515</v>
      </c>
      <c r="R82" s="90" t="s">
        <v>75</v>
      </c>
      <c r="S82" s="237">
        <v>4910.03</v>
      </c>
      <c r="T82" s="241">
        <v>0.52732999999999997</v>
      </c>
      <c r="U82" s="241">
        <v>0.10692</v>
      </c>
      <c r="V82" s="241">
        <v>0.36575000000000002</v>
      </c>
    </row>
    <row r="83" spans="2:22" x14ac:dyDescent="0.2">
      <c r="B83" s="42">
        <f t="shared" si="2"/>
        <v>43586</v>
      </c>
      <c r="C83" s="2" t="s">
        <v>85</v>
      </c>
      <c r="D83" s="161">
        <v>677.61</v>
      </c>
      <c r="E83" s="164">
        <v>119.57</v>
      </c>
      <c r="F83" s="29">
        <v>210.4</v>
      </c>
      <c r="G83" s="43">
        <v>204.2</v>
      </c>
      <c r="H83" s="40" t="s">
        <v>13</v>
      </c>
      <c r="I83" s="161">
        <v>5523.4</v>
      </c>
      <c r="J83" s="272">
        <v>0.51827999999999996</v>
      </c>
      <c r="K83" s="272">
        <v>9.4799999999999995E-2</v>
      </c>
      <c r="L83" s="273">
        <v>0.38691999999999999</v>
      </c>
      <c r="M83" s="33" t="s">
        <v>67</v>
      </c>
      <c r="N83" s="161">
        <v>5336.31</v>
      </c>
      <c r="O83" s="272">
        <v>0.50678999999999996</v>
      </c>
      <c r="P83" s="272">
        <v>9.8059999999999994E-2</v>
      </c>
      <c r="Q83" s="273">
        <v>0.39515</v>
      </c>
      <c r="R83" s="33" t="s">
        <v>75</v>
      </c>
      <c r="S83" s="164">
        <v>4910.03</v>
      </c>
      <c r="T83" s="272">
        <v>0.52732999999999997</v>
      </c>
      <c r="U83" s="272">
        <v>0.10692</v>
      </c>
      <c r="V83" s="272">
        <v>0.36575000000000002</v>
      </c>
    </row>
    <row r="84" spans="2:22" x14ac:dyDescent="0.2">
      <c r="B84" s="54">
        <f t="shared" ref="B84:B96" si="3">+DATE(YEAR(B83),MONTH(B83)+1,1)</f>
        <v>43617</v>
      </c>
      <c r="C84" s="54" t="s">
        <v>85</v>
      </c>
      <c r="D84" s="46">
        <v>677.61</v>
      </c>
      <c r="E84" s="46">
        <v>119.57</v>
      </c>
      <c r="F84" s="57">
        <v>210.4</v>
      </c>
      <c r="G84" s="57">
        <v>204.2</v>
      </c>
      <c r="H84" s="2" t="s">
        <v>13</v>
      </c>
      <c r="I84" s="46">
        <v>5523.4</v>
      </c>
      <c r="J84" s="51">
        <v>0.51827999999999996</v>
      </c>
      <c r="K84" s="51">
        <v>9.4799999999999995E-2</v>
      </c>
      <c r="L84" s="51">
        <v>0.38691999999999999</v>
      </c>
      <c r="M84" s="2" t="s">
        <v>67</v>
      </c>
      <c r="N84" s="46">
        <v>5336.31</v>
      </c>
      <c r="O84" s="51">
        <v>0.50678999999999996</v>
      </c>
      <c r="P84" s="51">
        <v>9.8059999999999994E-2</v>
      </c>
      <c r="Q84" s="51">
        <v>0.39515</v>
      </c>
      <c r="R84" s="2" t="s">
        <v>75</v>
      </c>
      <c r="S84" s="46">
        <v>4910.03</v>
      </c>
      <c r="T84" s="51">
        <v>0.52732999999999997</v>
      </c>
      <c r="U84" s="51">
        <v>0.10692</v>
      </c>
      <c r="V84" s="51">
        <v>0.36575000000000002</v>
      </c>
    </row>
    <row r="85" spans="2:22" x14ac:dyDescent="0.2">
      <c r="B85" s="42">
        <f t="shared" si="3"/>
        <v>43647</v>
      </c>
      <c r="C85" s="2" t="s">
        <v>85</v>
      </c>
      <c r="D85" s="161">
        <v>677.61</v>
      </c>
      <c r="E85" s="164">
        <v>119.57</v>
      </c>
      <c r="F85" s="29">
        <v>210.4</v>
      </c>
      <c r="G85" s="43">
        <v>204.2</v>
      </c>
      <c r="H85" s="40" t="s">
        <v>13</v>
      </c>
      <c r="I85" s="161">
        <v>5523.4</v>
      </c>
      <c r="J85" s="272">
        <v>0.51827999999999996</v>
      </c>
      <c r="K85" s="272">
        <v>9.4799999999999995E-2</v>
      </c>
      <c r="L85" s="273">
        <v>0.38691999999999999</v>
      </c>
      <c r="M85" s="33" t="s">
        <v>67</v>
      </c>
      <c r="N85" s="161">
        <v>5336.31</v>
      </c>
      <c r="O85" s="272">
        <v>0.50678999999999996</v>
      </c>
      <c r="P85" s="272">
        <v>9.8059999999999994E-2</v>
      </c>
      <c r="Q85" s="273">
        <v>0.39515</v>
      </c>
      <c r="R85" s="33" t="s">
        <v>75</v>
      </c>
      <c r="S85" s="164">
        <v>4910.03</v>
      </c>
      <c r="T85" s="272">
        <v>0.52732999999999997</v>
      </c>
      <c r="U85" s="272">
        <v>0.10692</v>
      </c>
      <c r="V85" s="272">
        <v>0.36575000000000002</v>
      </c>
    </row>
    <row r="86" spans="2:22" x14ac:dyDescent="0.2">
      <c r="B86" s="54">
        <f t="shared" si="3"/>
        <v>43678</v>
      </c>
      <c r="C86" s="54" t="s">
        <v>85</v>
      </c>
      <c r="D86" s="46">
        <v>677.61</v>
      </c>
      <c r="E86" s="46">
        <v>119.57</v>
      </c>
      <c r="F86" s="57">
        <v>210.4</v>
      </c>
      <c r="G86" s="57">
        <v>204.2</v>
      </c>
      <c r="H86" s="2" t="s">
        <v>13</v>
      </c>
      <c r="I86" s="46">
        <v>5523.4</v>
      </c>
      <c r="J86" s="51">
        <v>0.51827999999999996</v>
      </c>
      <c r="K86" s="51">
        <v>9.4799999999999995E-2</v>
      </c>
      <c r="L86" s="51">
        <v>0.38691999999999999</v>
      </c>
      <c r="M86" s="2" t="s">
        <v>67</v>
      </c>
      <c r="N86" s="46">
        <v>5336.31</v>
      </c>
      <c r="O86" s="51">
        <v>0.50678999999999996</v>
      </c>
      <c r="P86" s="51">
        <v>9.8059999999999994E-2</v>
      </c>
      <c r="Q86" s="51">
        <v>0.39515</v>
      </c>
      <c r="R86" s="2" t="s">
        <v>75</v>
      </c>
      <c r="S86" s="46">
        <v>4910.03</v>
      </c>
      <c r="T86" s="51">
        <v>0.52732999999999997</v>
      </c>
      <c r="U86" s="51">
        <v>0.10692</v>
      </c>
      <c r="V86" s="51">
        <v>0.36575000000000002</v>
      </c>
    </row>
    <row r="87" spans="2:22" ht="13.5" thickBot="1" x14ac:dyDescent="0.25">
      <c r="B87" s="215">
        <f t="shared" si="3"/>
        <v>43709</v>
      </c>
      <c r="C87" s="202" t="s">
        <v>85</v>
      </c>
      <c r="D87" s="274">
        <v>677.61</v>
      </c>
      <c r="E87" s="275">
        <v>119.57</v>
      </c>
      <c r="F87" s="276">
        <v>210.4</v>
      </c>
      <c r="G87" s="277">
        <v>204.2</v>
      </c>
      <c r="H87" s="258" t="s">
        <v>13</v>
      </c>
      <c r="I87" s="274">
        <v>5523.4</v>
      </c>
      <c r="J87" s="278">
        <v>0.51827999999999996</v>
      </c>
      <c r="K87" s="278">
        <v>9.4799999999999995E-2</v>
      </c>
      <c r="L87" s="279">
        <v>0.38691999999999999</v>
      </c>
      <c r="M87" s="264" t="s">
        <v>67</v>
      </c>
      <c r="N87" s="274">
        <v>5336.31</v>
      </c>
      <c r="O87" s="278">
        <v>0.50678999999999996</v>
      </c>
      <c r="P87" s="278">
        <v>9.8059999999999994E-2</v>
      </c>
      <c r="Q87" s="279">
        <v>0.39515</v>
      </c>
      <c r="R87" s="264" t="s">
        <v>75</v>
      </c>
      <c r="S87" s="275">
        <v>4910.03</v>
      </c>
      <c r="T87" s="278">
        <v>0.52732999999999997</v>
      </c>
      <c r="U87" s="278">
        <v>0.10692</v>
      </c>
      <c r="V87" s="278">
        <v>0.36575000000000002</v>
      </c>
    </row>
    <row r="88" spans="2:22" x14ac:dyDescent="0.2">
      <c r="B88" s="205">
        <f t="shared" si="3"/>
        <v>43739</v>
      </c>
      <c r="C88" s="205" t="s">
        <v>86</v>
      </c>
      <c r="D88" s="237">
        <v>692</v>
      </c>
      <c r="E88" s="237">
        <v>121.24</v>
      </c>
      <c r="F88" s="251">
        <v>218.4</v>
      </c>
      <c r="G88" s="251">
        <v>201</v>
      </c>
      <c r="H88" s="291"/>
      <c r="I88" s="292"/>
      <c r="J88" s="293"/>
      <c r="K88" s="293"/>
      <c r="L88" s="294"/>
      <c r="M88" s="90" t="s">
        <v>67</v>
      </c>
      <c r="N88" s="237">
        <v>5528.39</v>
      </c>
      <c r="O88" s="241">
        <v>0.51532999999999995</v>
      </c>
      <c r="P88" s="241">
        <v>9.4549999999999995E-2</v>
      </c>
      <c r="Q88" s="241">
        <v>0.39012000000000002</v>
      </c>
      <c r="R88" s="90" t="s">
        <v>75</v>
      </c>
      <c r="S88" s="237">
        <v>5091.32</v>
      </c>
      <c r="T88" s="241">
        <v>0.53600999999999999</v>
      </c>
      <c r="U88" s="241">
        <v>0.10306</v>
      </c>
      <c r="V88" s="241">
        <v>0.36092999999999997</v>
      </c>
    </row>
    <row r="89" spans="2:22" x14ac:dyDescent="0.2">
      <c r="B89" s="86">
        <f t="shared" si="3"/>
        <v>43770</v>
      </c>
      <c r="C89" s="86" t="s">
        <v>86</v>
      </c>
      <c r="D89" s="309">
        <v>692</v>
      </c>
      <c r="E89" s="309">
        <v>121.24</v>
      </c>
      <c r="F89" s="89">
        <v>218.4</v>
      </c>
      <c r="G89" s="89">
        <v>201</v>
      </c>
      <c r="H89" s="301"/>
      <c r="I89" s="302"/>
      <c r="J89" s="303"/>
      <c r="K89" s="303"/>
      <c r="L89" s="304"/>
      <c r="M89" s="86" t="s">
        <v>67</v>
      </c>
      <c r="N89" s="309">
        <v>5528.39</v>
      </c>
      <c r="O89" s="310">
        <v>0.51532999999999995</v>
      </c>
      <c r="P89" s="310">
        <v>9.4549999999999995E-2</v>
      </c>
      <c r="Q89" s="310">
        <v>0.39012000000000002</v>
      </c>
      <c r="R89" s="86" t="s">
        <v>75</v>
      </c>
      <c r="S89" s="309">
        <v>5091.32</v>
      </c>
      <c r="T89" s="310">
        <v>0.53600999999999999</v>
      </c>
      <c r="U89" s="310">
        <v>0.10306</v>
      </c>
      <c r="V89" s="310">
        <v>0.36092999999999997</v>
      </c>
    </row>
    <row r="90" spans="2:22" x14ac:dyDescent="0.2">
      <c r="B90" s="189">
        <f t="shared" si="3"/>
        <v>43800</v>
      </c>
      <c r="C90" s="189" t="s">
        <v>86</v>
      </c>
      <c r="D90" s="172">
        <v>692</v>
      </c>
      <c r="E90" s="172">
        <v>121.24</v>
      </c>
      <c r="F90" s="192">
        <v>218.4</v>
      </c>
      <c r="G90" s="192">
        <v>201</v>
      </c>
      <c r="H90" s="301"/>
      <c r="I90" s="302"/>
      <c r="J90" s="303"/>
      <c r="K90" s="303"/>
      <c r="L90" s="304"/>
      <c r="M90" s="86" t="s">
        <v>67</v>
      </c>
      <c r="N90" s="172">
        <v>5528.39</v>
      </c>
      <c r="O90" s="177">
        <v>0.51532999999999995</v>
      </c>
      <c r="P90" s="177">
        <v>9.4549999999999995E-2</v>
      </c>
      <c r="Q90" s="177">
        <v>0.39012000000000002</v>
      </c>
      <c r="R90" s="86" t="s">
        <v>75</v>
      </c>
      <c r="S90" s="172">
        <v>5091.32</v>
      </c>
      <c r="T90" s="177">
        <v>0.53600999999999999</v>
      </c>
      <c r="U90" s="177">
        <v>0.10306</v>
      </c>
      <c r="V90" s="177">
        <v>0.36092999999999997</v>
      </c>
    </row>
    <row r="91" spans="2:22" x14ac:dyDescent="0.2">
      <c r="B91" s="86">
        <f t="shared" si="3"/>
        <v>43831</v>
      </c>
      <c r="C91" s="86" t="s">
        <v>86</v>
      </c>
      <c r="D91" s="309">
        <v>692</v>
      </c>
      <c r="E91" s="309">
        <v>121.24</v>
      </c>
      <c r="F91" s="89">
        <v>218.4</v>
      </c>
      <c r="G91" s="89">
        <v>201</v>
      </c>
      <c r="H91" s="301"/>
      <c r="I91" s="302"/>
      <c r="J91" s="303"/>
      <c r="K91" s="303"/>
      <c r="L91" s="304"/>
      <c r="M91" s="86" t="s">
        <v>67</v>
      </c>
      <c r="N91" s="309">
        <v>5528.39</v>
      </c>
      <c r="O91" s="310">
        <v>0.51532999999999995</v>
      </c>
      <c r="P91" s="310">
        <v>9.4549999999999995E-2</v>
      </c>
      <c r="Q91" s="310">
        <v>0.39012000000000002</v>
      </c>
      <c r="R91" s="86" t="s">
        <v>75</v>
      </c>
      <c r="S91" s="309">
        <v>5091.32</v>
      </c>
      <c r="T91" s="310">
        <v>0.53600999999999999</v>
      </c>
      <c r="U91" s="310">
        <v>0.10306</v>
      </c>
      <c r="V91" s="310">
        <v>0.36092999999999997</v>
      </c>
    </row>
    <row r="92" spans="2:22" x14ac:dyDescent="0.2">
      <c r="B92" s="189">
        <f t="shared" si="3"/>
        <v>43862</v>
      </c>
      <c r="C92" s="189" t="s">
        <v>86</v>
      </c>
      <c r="D92" s="172">
        <v>692</v>
      </c>
      <c r="E92" s="172">
        <v>121.24</v>
      </c>
      <c r="F92" s="192">
        <v>218.4</v>
      </c>
      <c r="G92" s="192">
        <v>201</v>
      </c>
      <c r="H92" s="301"/>
      <c r="I92" s="302"/>
      <c r="J92" s="303"/>
      <c r="K92" s="303"/>
      <c r="L92" s="304"/>
      <c r="M92" s="86" t="s">
        <v>67</v>
      </c>
      <c r="N92" s="172">
        <v>5528.39</v>
      </c>
      <c r="O92" s="177">
        <v>0.51532999999999995</v>
      </c>
      <c r="P92" s="177">
        <v>9.4549999999999995E-2</v>
      </c>
      <c r="Q92" s="177">
        <v>0.39012000000000002</v>
      </c>
      <c r="R92" s="86" t="s">
        <v>75</v>
      </c>
      <c r="S92" s="172">
        <v>5091.32</v>
      </c>
      <c r="T92" s="177">
        <v>0.53600999999999999</v>
      </c>
      <c r="U92" s="177">
        <v>0.10306</v>
      </c>
      <c r="V92" s="177">
        <v>0.36092999999999997</v>
      </c>
    </row>
    <row r="93" spans="2:22" ht="13.5" thickBot="1" x14ac:dyDescent="0.25">
      <c r="B93" s="318">
        <f t="shared" si="3"/>
        <v>43891</v>
      </c>
      <c r="C93" s="318" t="s">
        <v>86</v>
      </c>
      <c r="D93" s="319">
        <v>692</v>
      </c>
      <c r="E93" s="319">
        <v>121.24</v>
      </c>
      <c r="F93" s="320">
        <v>218.4</v>
      </c>
      <c r="G93" s="320">
        <v>201</v>
      </c>
      <c r="H93" s="301"/>
      <c r="I93" s="302"/>
      <c r="J93" s="303"/>
      <c r="K93" s="303"/>
      <c r="L93" s="304"/>
      <c r="M93" s="318" t="s">
        <v>67</v>
      </c>
      <c r="N93" s="319">
        <v>5528.39</v>
      </c>
      <c r="O93" s="321">
        <v>0.51532999999999995</v>
      </c>
      <c r="P93" s="321">
        <v>9.4549999999999995E-2</v>
      </c>
      <c r="Q93" s="321">
        <v>0.39012000000000002</v>
      </c>
      <c r="R93" s="318" t="s">
        <v>75</v>
      </c>
      <c r="S93" s="319">
        <v>5091.32</v>
      </c>
      <c r="T93" s="321">
        <v>0.53600999999999999</v>
      </c>
      <c r="U93" s="321">
        <v>0.10306</v>
      </c>
      <c r="V93" s="321">
        <v>0.36092999999999997</v>
      </c>
    </row>
    <row r="94" spans="2:22" x14ac:dyDescent="0.2">
      <c r="B94" s="254">
        <f t="shared" si="3"/>
        <v>43922</v>
      </c>
      <c r="C94" s="254" t="s">
        <v>95</v>
      </c>
      <c r="D94" s="266">
        <v>776.53</v>
      </c>
      <c r="E94" s="266">
        <v>122.9</v>
      </c>
      <c r="F94" s="322">
        <v>222.3</v>
      </c>
      <c r="G94" s="322">
        <v>200.3</v>
      </c>
      <c r="H94" s="301"/>
      <c r="I94" s="302"/>
      <c r="J94" s="303"/>
      <c r="K94" s="303"/>
      <c r="L94" s="304"/>
      <c r="M94" s="323" t="s">
        <v>67</v>
      </c>
      <c r="N94" s="266">
        <v>6017.18</v>
      </c>
      <c r="O94" s="324">
        <v>0.52388000000000001</v>
      </c>
      <c r="P94" s="324">
        <v>9.4100000000000003E-2</v>
      </c>
      <c r="Q94" s="324">
        <v>0.38202000000000003</v>
      </c>
      <c r="R94" s="323" t="s">
        <v>75</v>
      </c>
      <c r="S94" s="266">
        <v>5560.11</v>
      </c>
      <c r="T94" s="324">
        <v>0.54447000000000001</v>
      </c>
      <c r="U94" s="324">
        <v>0.10249</v>
      </c>
      <c r="V94" s="324">
        <v>0.35304000000000002</v>
      </c>
    </row>
    <row r="95" spans="2:22" x14ac:dyDescent="0.2">
      <c r="B95" s="331">
        <f t="shared" si="3"/>
        <v>43952</v>
      </c>
      <c r="C95" s="331" t="s">
        <v>95</v>
      </c>
      <c r="D95" s="332">
        <v>776.53</v>
      </c>
      <c r="E95" s="332">
        <v>122.9</v>
      </c>
      <c r="F95" s="333">
        <v>222.3</v>
      </c>
      <c r="G95" s="333">
        <v>200.3</v>
      </c>
      <c r="H95" s="301"/>
      <c r="I95" s="302"/>
      <c r="J95" s="303"/>
      <c r="K95" s="303"/>
      <c r="L95" s="304"/>
      <c r="M95" s="202" t="s">
        <v>67</v>
      </c>
      <c r="N95" s="332">
        <v>6017.18</v>
      </c>
      <c r="O95" s="334">
        <v>0.52388000000000001</v>
      </c>
      <c r="P95" s="334">
        <v>9.4100000000000003E-2</v>
      </c>
      <c r="Q95" s="334">
        <v>0.38202000000000003</v>
      </c>
      <c r="R95" s="202" t="s">
        <v>75</v>
      </c>
      <c r="S95" s="332">
        <v>5560.11</v>
      </c>
      <c r="T95" s="334">
        <v>0.54447000000000001</v>
      </c>
      <c r="U95" s="334">
        <v>0.10249</v>
      </c>
      <c r="V95" s="334">
        <v>0.35304000000000002</v>
      </c>
    </row>
    <row r="96" spans="2:22" ht="13.5" thickBot="1" x14ac:dyDescent="0.25">
      <c r="B96" s="94">
        <f t="shared" si="3"/>
        <v>43983</v>
      </c>
      <c r="C96" s="94" t="s">
        <v>95</v>
      </c>
      <c r="D96" s="78">
        <v>776.53</v>
      </c>
      <c r="E96" s="78">
        <v>122.9</v>
      </c>
      <c r="F96" s="109">
        <v>222.3</v>
      </c>
      <c r="G96" s="109">
        <v>200.3</v>
      </c>
      <c r="H96" s="287"/>
      <c r="I96" s="288"/>
      <c r="J96" s="289"/>
      <c r="K96" s="289"/>
      <c r="L96" s="290"/>
      <c r="M96" s="143" t="s">
        <v>67</v>
      </c>
      <c r="N96" s="78">
        <v>6017.18</v>
      </c>
      <c r="O96" s="83">
        <v>0.52388000000000001</v>
      </c>
      <c r="P96" s="83">
        <v>9.4100000000000003E-2</v>
      </c>
      <c r="Q96" s="83">
        <v>0.38202000000000003</v>
      </c>
      <c r="R96" s="143" t="s">
        <v>75</v>
      </c>
      <c r="S96" s="78">
        <v>5560.11</v>
      </c>
      <c r="T96" s="83">
        <v>0.54447000000000001</v>
      </c>
      <c r="U96" s="83">
        <v>0.10249</v>
      </c>
      <c r="V96" s="83">
        <v>0.35304000000000002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R94"/>
  <sheetViews>
    <sheetView showGridLines="0" tabSelected="1" zoomScaleNormal="100" workbookViewId="0">
      <pane ySplit="2" topLeftCell="A77" activePane="bottomLeft" state="frozen"/>
      <selection pane="bottomLeft" activeCell="F89" sqref="F89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31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26</v>
      </c>
      <c r="I2" s="13" t="s">
        <v>29</v>
      </c>
      <c r="J2" s="13" t="s">
        <v>27</v>
      </c>
      <c r="K2" s="13" t="s">
        <v>28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81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  <row r="80" spans="2:11" x14ac:dyDescent="0.2">
      <c r="B80" s="54">
        <f t="shared" si="3"/>
        <v>43556</v>
      </c>
      <c r="C80" s="55">
        <v>656.3</v>
      </c>
      <c r="D80" s="56">
        <v>119.63</v>
      </c>
      <c r="E80" s="57">
        <v>211.8</v>
      </c>
      <c r="F80" s="57">
        <v>203.6</v>
      </c>
      <c r="G80" s="195"/>
      <c r="H80" s="99">
        <f>Índices!C80/Parámetros!D82</f>
        <v>0.96855123153436329</v>
      </c>
      <c r="I80" s="99">
        <f>Índices!D80/Parámetros!E82</f>
        <v>1.0005017981098938</v>
      </c>
      <c r="J80" s="99">
        <f>Índices!E80/Parámetros!F82</f>
        <v>1.0066539923954372</v>
      </c>
      <c r="K80" s="99">
        <f>Índices!F80/Parámetros!G82</f>
        <v>0.99706170421155738</v>
      </c>
    </row>
    <row r="81" spans="2:11" x14ac:dyDescent="0.2">
      <c r="B81" s="2">
        <f t="shared" si="3"/>
        <v>43586</v>
      </c>
      <c r="C81" s="3">
        <v>667.68</v>
      </c>
      <c r="D81" s="12">
        <v>120.2</v>
      </c>
      <c r="E81" s="253">
        <v>214.7</v>
      </c>
      <c r="F81" s="21">
        <v>204.6</v>
      </c>
      <c r="G81" s="195"/>
      <c r="H81" s="98">
        <f>Índices!C81/Parámetros!D83</f>
        <v>0.98534555275158264</v>
      </c>
      <c r="I81" s="98">
        <f>Índices!D81/Parámetros!E83</f>
        <v>1.0052688801538849</v>
      </c>
      <c r="J81" s="98">
        <f>Índices!E81/Parámetros!F83</f>
        <v>1.0204372623574143</v>
      </c>
      <c r="K81" s="98">
        <f>Índices!F81/Parámetros!G83</f>
        <v>1.0019588638589618</v>
      </c>
    </row>
    <row r="82" spans="2:11" x14ac:dyDescent="0.2">
      <c r="B82" s="54">
        <f t="shared" ref="B82:B94" si="4">+DATE(YEAR(B81),MONTH(B81)+1,1)</f>
        <v>43617</v>
      </c>
      <c r="C82" s="55">
        <v>667.4</v>
      </c>
      <c r="D82" s="56">
        <v>120.52</v>
      </c>
      <c r="E82" s="57">
        <v>216</v>
      </c>
      <c r="F82" s="57">
        <v>202.3</v>
      </c>
      <c r="G82" s="195"/>
      <c r="H82" s="99">
        <f>Índices!C82/Parámetros!D84</f>
        <v>0.98493233570933125</v>
      </c>
      <c r="I82" s="99">
        <f>Índices!D82/Parámetros!E84</f>
        <v>1.007945136739985</v>
      </c>
      <c r="J82" s="99">
        <f>Índices!E82/Parámetros!F84</f>
        <v>1.0266159695817489</v>
      </c>
      <c r="K82" s="99">
        <f>Índices!F82/Parámetros!G84</f>
        <v>0.99069539666993156</v>
      </c>
    </row>
    <row r="83" spans="2:11" x14ac:dyDescent="0.2">
      <c r="B83" s="2">
        <f t="shared" si="4"/>
        <v>43647</v>
      </c>
      <c r="C83" s="3">
        <v>692</v>
      </c>
      <c r="D83" s="12">
        <v>121.24</v>
      </c>
      <c r="E83" s="253">
        <v>218.4</v>
      </c>
      <c r="F83" s="21">
        <v>201</v>
      </c>
      <c r="G83" s="195"/>
      <c r="H83" s="98">
        <f>Índices!C83/Parámetros!D85</f>
        <v>1.0212364044214224</v>
      </c>
      <c r="I83" s="98">
        <f>Índices!D83/Parámetros!E85</f>
        <v>1.0139667140587103</v>
      </c>
      <c r="J83" s="98">
        <f>Índices!E83/Parámetros!F85</f>
        <v>1.038022813688213</v>
      </c>
      <c r="K83" s="98">
        <f>Índices!F83/Parámetros!G85</f>
        <v>0.98432908912830563</v>
      </c>
    </row>
    <row r="84" spans="2:11" x14ac:dyDescent="0.2">
      <c r="B84" s="54">
        <f t="shared" si="4"/>
        <v>43678</v>
      </c>
      <c r="C84" s="55">
        <v>692.41</v>
      </c>
      <c r="D84" s="56">
        <v>121.3</v>
      </c>
      <c r="E84" s="57">
        <v>218.9</v>
      </c>
      <c r="F84" s="57">
        <v>199.1</v>
      </c>
      <c r="G84" s="195"/>
      <c r="H84" s="99">
        <f>Índices!C84/Parámetros!D86</f>
        <v>1.0218414722332905</v>
      </c>
      <c r="I84" s="99">
        <f>Índices!D84/Parámetros!E86</f>
        <v>1.0144685121686041</v>
      </c>
      <c r="J84" s="99">
        <f>Índices!E84/Parámetros!F86</f>
        <v>1.0403992395437263</v>
      </c>
      <c r="K84" s="99">
        <f>Índices!F84/Parámetros!G86</f>
        <v>0.97502448579823708</v>
      </c>
    </row>
    <row r="85" spans="2:11" x14ac:dyDescent="0.2">
      <c r="B85" s="2">
        <f t="shared" si="4"/>
        <v>43709</v>
      </c>
      <c r="C85" s="3">
        <v>686.06</v>
      </c>
      <c r="D85" s="12">
        <v>121.57</v>
      </c>
      <c r="E85" s="253">
        <v>220.3</v>
      </c>
      <c r="F85" s="21">
        <v>199.2</v>
      </c>
      <c r="G85" s="195"/>
      <c r="H85" s="98">
        <f>Índices!C85/Parámetros!D87</f>
        <v>1.0124703000250881</v>
      </c>
      <c r="I85" s="98">
        <f>Índices!D85/Parámetros!E87</f>
        <v>1.0167266036631262</v>
      </c>
      <c r="J85" s="98">
        <f>Índices!E85/Parámetros!F87</f>
        <v>1.0470532319391634</v>
      </c>
      <c r="K85" s="98">
        <f>Índices!F85/Parámetros!G87</f>
        <v>0.97551420176297743</v>
      </c>
    </row>
    <row r="86" spans="2:11" x14ac:dyDescent="0.2">
      <c r="B86" s="116">
        <f t="shared" si="4"/>
        <v>43739</v>
      </c>
      <c r="C86" s="185">
        <v>713.7</v>
      </c>
      <c r="D86" s="186">
        <v>121.8</v>
      </c>
      <c r="E86" s="187">
        <v>220.4</v>
      </c>
      <c r="F86" s="187">
        <v>200.8</v>
      </c>
      <c r="G86" s="195"/>
      <c r="H86" s="188">
        <f>Índices!C86/Parámetros!D88</f>
        <v>1.0313583815028902</v>
      </c>
      <c r="I86" s="188">
        <f>Índices!D86/Parámetros!E88</f>
        <v>1.0046189376443417</v>
      </c>
      <c r="J86" s="188">
        <f>Índices!E86/Parámetros!F88</f>
        <v>1.0091575091575091</v>
      </c>
      <c r="K86" s="188">
        <f>Índices!F86/Parámetros!G88</f>
        <v>0.99900497512437814</v>
      </c>
    </row>
    <row r="87" spans="2:11" x14ac:dyDescent="0.2">
      <c r="B87" s="2">
        <f t="shared" si="4"/>
        <v>43770</v>
      </c>
      <c r="C87" s="3">
        <v>718.44</v>
      </c>
      <c r="D87" s="12">
        <v>121.81193859300477</v>
      </c>
      <c r="E87" s="253">
        <v>221</v>
      </c>
      <c r="F87" s="21">
        <v>202.1</v>
      </c>
      <c r="G87" s="195"/>
      <c r="H87" s="98">
        <f>Índices!C87/Parámetros!D89</f>
        <v>1.0382080924855492</v>
      </c>
      <c r="I87" s="98">
        <f>Índices!D87/Parámetros!E89</f>
        <v>1.0047174083883601</v>
      </c>
      <c r="J87" s="98">
        <f>Índices!E87/Parámetros!F89</f>
        <v>1.0119047619047619</v>
      </c>
      <c r="K87" s="98">
        <f>Índices!F87/Parámetros!G89</f>
        <v>1.0054726368159204</v>
      </c>
    </row>
    <row r="88" spans="2:11" x14ac:dyDescent="0.2">
      <c r="B88" s="116">
        <f t="shared" si="4"/>
        <v>43800</v>
      </c>
      <c r="C88" s="185">
        <v>721.03</v>
      </c>
      <c r="D88" s="186">
        <v>122.80893779809222</v>
      </c>
      <c r="E88" s="187">
        <v>221.9</v>
      </c>
      <c r="F88" s="187">
        <v>201.7</v>
      </c>
      <c r="G88" s="308"/>
      <c r="H88" s="188">
        <f>Índices!C88/Parámetros!D90</f>
        <v>1.041950867052023</v>
      </c>
      <c r="I88" s="188">
        <f>Índices!D88/Parámetros!E90</f>
        <v>1.0129407604593552</v>
      </c>
      <c r="J88" s="188">
        <f>Índices!E88/Parámetros!F90</f>
        <v>1.016025641025641</v>
      </c>
      <c r="K88" s="188">
        <f>Índices!F88/Parámetros!G90</f>
        <v>1.0034825870646766</v>
      </c>
    </row>
    <row r="89" spans="2:11" x14ac:dyDescent="0.2">
      <c r="B89" s="2">
        <f t="shared" si="4"/>
        <v>43831</v>
      </c>
      <c r="C89" s="3">
        <v>776.53</v>
      </c>
      <c r="D89" s="12">
        <v>122.90389010333864</v>
      </c>
      <c r="E89" s="253">
        <v>222.3</v>
      </c>
      <c r="F89" s="21">
        <v>200.3</v>
      </c>
      <c r="G89" s="195"/>
      <c r="H89" s="98">
        <f>Índices!C89/Parámetros!D91</f>
        <v>1.1221531791907513</v>
      </c>
      <c r="I89" s="98">
        <f>Índices!D89/Parámetros!E91</f>
        <v>1.013723936847069</v>
      </c>
      <c r="J89" s="98">
        <f>Índices!E89/Parámetros!F91</f>
        <v>1.0178571428571428</v>
      </c>
      <c r="K89" s="98">
        <f>Índices!F89/Parámetros!G91</f>
        <v>0.99651741293532348</v>
      </c>
    </row>
    <row r="90" spans="2:11" x14ac:dyDescent="0.2">
      <c r="B90" s="116">
        <f t="shared" si="4"/>
        <v>43862</v>
      </c>
      <c r="C90" s="185">
        <v>770.39</v>
      </c>
      <c r="D90" s="186">
        <v>123.03</v>
      </c>
      <c r="E90" s="187">
        <v>222.7</v>
      </c>
      <c r="F90" s="187">
        <v>200.7</v>
      </c>
      <c r="G90" s="195"/>
      <c r="H90" s="188">
        <f>Índices!C90/Parámetros!D92</f>
        <v>1.1132803468208092</v>
      </c>
      <c r="I90" s="188">
        <f>Índices!D90/Parámetros!E92</f>
        <v>1.0147641042560211</v>
      </c>
      <c r="J90" s="188">
        <f>Índices!E90/Parámetros!F92</f>
        <v>1.0196886446886446</v>
      </c>
      <c r="K90" s="188">
        <f>Índices!F90/Parámetros!G92</f>
        <v>0.99850746268656709</v>
      </c>
    </row>
    <row r="91" spans="2:11" x14ac:dyDescent="0.2">
      <c r="B91" s="202">
        <f t="shared" si="4"/>
        <v>43891</v>
      </c>
      <c r="C91" s="245">
        <v>772.65</v>
      </c>
      <c r="D91" s="246">
        <v>123.72</v>
      </c>
      <c r="E91" s="247">
        <v>223.3</v>
      </c>
      <c r="F91" s="247">
        <v>199.2</v>
      </c>
      <c r="G91" s="311"/>
      <c r="H91" s="248">
        <f>Índices!C91/Parámetros!D93</f>
        <v>1.1165462427745665</v>
      </c>
      <c r="I91" s="248">
        <f>Índices!D91/Parámetros!E93</f>
        <v>1.0204552952820851</v>
      </c>
      <c r="J91" s="248">
        <f>Índices!E91/Parámetros!F93</f>
        <v>1.0224358974358974</v>
      </c>
      <c r="K91" s="248">
        <f>Índices!F91/Parámetros!G93</f>
        <v>0.99104477611940289</v>
      </c>
    </row>
    <row r="92" spans="2:11" x14ac:dyDescent="0.2">
      <c r="B92" s="116">
        <f t="shared" si="4"/>
        <v>43922</v>
      </c>
      <c r="C92" s="185">
        <v>796.38</v>
      </c>
      <c r="D92" s="186">
        <v>124.28</v>
      </c>
      <c r="E92" s="187">
        <v>223.7</v>
      </c>
      <c r="F92" s="187">
        <v>198.4</v>
      </c>
      <c r="G92" s="195"/>
      <c r="H92" s="188">
        <f>Índices!C92/Parámetros!D94</f>
        <v>1.0255624380255755</v>
      </c>
      <c r="I92" s="188">
        <f>Índices!D92/Parámetros!E94</f>
        <v>1.0112286411716842</v>
      </c>
      <c r="J92" s="188">
        <f>Índices!E92/Parámetros!F94</f>
        <v>1.0062977957714798</v>
      </c>
      <c r="K92" s="188">
        <f>Índices!F92/Parámetros!G94</f>
        <v>0.99051422865701444</v>
      </c>
    </row>
    <row r="93" spans="2:11" ht="13.5" thickBot="1" x14ac:dyDescent="0.25">
      <c r="B93" s="143">
        <f t="shared" si="4"/>
        <v>43952</v>
      </c>
      <c r="C93" s="232">
        <v>839.38</v>
      </c>
      <c r="D93" s="233">
        <v>124.7</v>
      </c>
      <c r="E93" s="234">
        <v>223.2</v>
      </c>
      <c r="F93" s="234">
        <v>198.6</v>
      </c>
      <c r="G93" s="311"/>
      <c r="H93" s="235">
        <f>Índices!C93/Parámetros!D95</f>
        <v>1.080936988912212</v>
      </c>
      <c r="I93" s="235">
        <f>Índices!D93/Parámetros!E95</f>
        <v>1.0146460537021968</v>
      </c>
      <c r="J93" s="235">
        <f>Índices!E93/Parámetros!F95</f>
        <v>1.0040485829959513</v>
      </c>
      <c r="K93" s="235">
        <f>Índices!F93/Parámetros!G95</f>
        <v>0.99151273090364445</v>
      </c>
    </row>
    <row r="94" spans="2:11" ht="13.5" thickBot="1" x14ac:dyDescent="0.25">
      <c r="B94" s="94">
        <f t="shared" si="4"/>
        <v>43983</v>
      </c>
      <c r="C94" s="107">
        <v>853.38</v>
      </c>
      <c r="D94" s="108">
        <v>124.63676967408587</v>
      </c>
      <c r="E94" s="109">
        <v>223.8</v>
      </c>
      <c r="F94" s="109">
        <v>199</v>
      </c>
      <c r="G94" s="195"/>
      <c r="H94" s="111">
        <f>Índices!C94/Parámetros!D96</f>
        <v>1.0989659124566984</v>
      </c>
      <c r="I94" s="111">
        <f>Índices!D94/Parámetros!E96</f>
        <v>1.0141315677305602</v>
      </c>
      <c r="J94" s="111">
        <f>Índices!E94/Parámetros!F96</f>
        <v>1.0067476383265856</v>
      </c>
      <c r="K94" s="111">
        <f>Índices!F94/Parámetros!G96</f>
        <v>0.99350973539690457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96"/>
  <sheetViews>
    <sheetView showGridLines="0" zoomScaleNormal="100" workbookViewId="0">
      <pane ySplit="4" topLeftCell="A86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85" t="s">
        <v>91</v>
      </c>
    </row>
    <row r="2" spans="2:23" ht="13.5" thickBot="1" x14ac:dyDescent="0.25">
      <c r="W2" s="286" t="s">
        <v>92</v>
      </c>
    </row>
    <row r="3" spans="2:23" ht="13.5" thickBot="1" x14ac:dyDescent="0.25">
      <c r="D3" s="22" t="s">
        <v>12</v>
      </c>
      <c r="E3" s="23"/>
      <c r="F3" s="23"/>
      <c r="G3" s="23"/>
      <c r="H3" s="24"/>
      <c r="L3" s="22" t="s">
        <v>93</v>
      </c>
      <c r="M3" s="23"/>
      <c r="N3" s="30"/>
      <c r="O3" s="30"/>
      <c r="P3" s="38"/>
      <c r="Q3" s="37" t="s">
        <v>94</v>
      </c>
      <c r="R3" s="23"/>
      <c r="S3" s="23"/>
      <c r="T3" s="23"/>
      <c r="U3" s="24"/>
    </row>
    <row r="4" spans="2:23" ht="39" thickBot="1" x14ac:dyDescent="0.25">
      <c r="B4" s="13" t="s">
        <v>31</v>
      </c>
      <c r="C4" s="13" t="s">
        <v>37</v>
      </c>
      <c r="D4" s="13" t="s">
        <v>10</v>
      </c>
      <c r="E4" s="121" t="s">
        <v>41</v>
      </c>
      <c r="F4" s="121" t="s">
        <v>42</v>
      </c>
      <c r="G4" s="134" t="s">
        <v>43</v>
      </c>
      <c r="H4" s="13" t="s">
        <v>16</v>
      </c>
      <c r="I4" s="122"/>
      <c r="J4" s="13" t="s">
        <v>31</v>
      </c>
      <c r="K4" s="41" t="s">
        <v>37</v>
      </c>
      <c r="L4" s="13" t="s">
        <v>10</v>
      </c>
      <c r="M4" s="121" t="s">
        <v>41</v>
      </c>
      <c r="N4" s="121" t="s">
        <v>42</v>
      </c>
      <c r="O4" s="134" t="s">
        <v>43</v>
      </c>
      <c r="P4" s="35" t="s">
        <v>16</v>
      </c>
      <c r="Q4" s="39" t="s">
        <v>10</v>
      </c>
      <c r="R4" s="121" t="s">
        <v>41</v>
      </c>
      <c r="S4" s="121" t="s">
        <v>42</v>
      </c>
      <c r="T4" s="134" t="s">
        <v>43</v>
      </c>
      <c r="U4" s="13" t="s">
        <v>16</v>
      </c>
    </row>
    <row r="5" spans="2:23" x14ac:dyDescent="0.2">
      <c r="B5" s="90">
        <v>41214</v>
      </c>
      <c r="C5" s="90" t="s">
        <v>38</v>
      </c>
      <c r="D5" s="90" t="s">
        <v>13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38</v>
      </c>
      <c r="L5" s="90" t="s">
        <v>14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15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3" x14ac:dyDescent="0.2">
      <c r="B6" s="54">
        <f t="shared" ref="B6:B47" si="3">+DATE(YEAR(B5),MONTH(B5)+1,1)</f>
        <v>41244</v>
      </c>
      <c r="C6" s="54" t="s">
        <v>38</v>
      </c>
      <c r="D6" s="54" t="s">
        <v>13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38</v>
      </c>
      <c r="L6" s="54" t="s">
        <v>14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15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3" x14ac:dyDescent="0.2">
      <c r="B7" s="2">
        <f t="shared" si="3"/>
        <v>41275</v>
      </c>
      <c r="C7" s="2" t="s">
        <v>38</v>
      </c>
      <c r="D7" s="2" t="s">
        <v>13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38</v>
      </c>
      <c r="L7" s="2" t="s">
        <v>14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15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3" x14ac:dyDescent="0.2">
      <c r="B8" s="54">
        <f t="shared" si="3"/>
        <v>41306</v>
      </c>
      <c r="C8" s="54" t="s">
        <v>38</v>
      </c>
      <c r="D8" s="54" t="s">
        <v>13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38</v>
      </c>
      <c r="L8" s="54" t="s">
        <v>14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15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3" x14ac:dyDescent="0.2">
      <c r="B9" s="2">
        <f t="shared" si="3"/>
        <v>41334</v>
      </c>
      <c r="C9" s="2" t="s">
        <v>38</v>
      </c>
      <c r="D9" s="2" t="s">
        <v>13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38</v>
      </c>
      <c r="L9" s="2" t="s">
        <v>14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15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3" ht="13.5" thickBot="1" x14ac:dyDescent="0.25">
      <c r="B10" s="94">
        <f t="shared" si="3"/>
        <v>41365</v>
      </c>
      <c r="C10" s="94" t="s">
        <v>38</v>
      </c>
      <c r="D10" s="94" t="s">
        <v>13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38</v>
      </c>
      <c r="L10" s="94" t="s">
        <v>14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15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3" x14ac:dyDescent="0.2">
      <c r="B11" s="90">
        <f t="shared" si="3"/>
        <v>41395</v>
      </c>
      <c r="C11" s="90" t="s">
        <v>39</v>
      </c>
      <c r="D11" s="90" t="s">
        <v>13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39</v>
      </c>
      <c r="L11" s="90" t="s">
        <v>14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15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3" x14ac:dyDescent="0.2">
      <c r="B12" s="54">
        <f t="shared" si="3"/>
        <v>41426</v>
      </c>
      <c r="C12" s="54" t="s">
        <v>39</v>
      </c>
      <c r="D12" s="54" t="s">
        <v>13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39</v>
      </c>
      <c r="L12" s="54" t="s">
        <v>14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15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3" x14ac:dyDescent="0.2">
      <c r="B13" s="2">
        <f t="shared" si="3"/>
        <v>41456</v>
      </c>
      <c r="C13" s="2" t="s">
        <v>39</v>
      </c>
      <c r="D13" s="2" t="s">
        <v>13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39</v>
      </c>
      <c r="L13" s="2" t="s">
        <v>14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15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3" x14ac:dyDescent="0.2">
      <c r="B14" s="54">
        <f t="shared" si="3"/>
        <v>41487</v>
      </c>
      <c r="C14" s="54" t="s">
        <v>39</v>
      </c>
      <c r="D14" s="54" t="s">
        <v>13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39</v>
      </c>
      <c r="L14" s="54" t="s">
        <v>14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15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3" x14ac:dyDescent="0.2">
      <c r="B15" s="2">
        <f t="shared" si="3"/>
        <v>41518</v>
      </c>
      <c r="C15" s="2" t="s">
        <v>39</v>
      </c>
      <c r="D15" s="2" t="s">
        <v>13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39</v>
      </c>
      <c r="L15" s="2" t="s">
        <v>14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15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3" ht="13.5" thickBot="1" x14ac:dyDescent="0.25">
      <c r="B16" s="94">
        <f t="shared" si="3"/>
        <v>41548</v>
      </c>
      <c r="C16" s="94" t="s">
        <v>39</v>
      </c>
      <c r="D16" s="94" t="s">
        <v>13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39</v>
      </c>
      <c r="L16" s="94" t="s">
        <v>14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15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40</v>
      </c>
      <c r="D17" s="86" t="s">
        <v>13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40</v>
      </c>
      <c r="L17" s="86" t="s">
        <v>14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15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40</v>
      </c>
      <c r="D18" s="54" t="s">
        <v>13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40</v>
      </c>
      <c r="L18" s="54" t="s">
        <v>14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15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40</v>
      </c>
      <c r="D19" s="2" t="s">
        <v>13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40</v>
      </c>
      <c r="L19" s="2" t="s">
        <v>14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15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40</v>
      </c>
      <c r="D20" s="54" t="s">
        <v>13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40</v>
      </c>
      <c r="L20" s="116" t="s">
        <v>14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15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40</v>
      </c>
      <c r="D21" s="2" t="s">
        <v>13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44</v>
      </c>
      <c r="L21" s="90" t="s">
        <v>14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15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40</v>
      </c>
      <c r="D22" s="94" t="s">
        <v>13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44</v>
      </c>
      <c r="L22" s="94" t="s">
        <v>14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15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46</v>
      </c>
      <c r="D23" s="90" t="s">
        <v>13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46</v>
      </c>
      <c r="L23" s="90" t="s">
        <v>14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15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46</v>
      </c>
      <c r="D24" s="54" t="s">
        <v>13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46</v>
      </c>
      <c r="L24" s="54" t="s">
        <v>14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15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46</v>
      </c>
      <c r="D25" s="2" t="s">
        <v>13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46</v>
      </c>
      <c r="L25" s="2" t="s">
        <v>14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15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46</v>
      </c>
      <c r="D26" s="54" t="s">
        <v>13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46</v>
      </c>
      <c r="L26" s="54" t="s">
        <v>14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15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46</v>
      </c>
      <c r="D27" s="2" t="s">
        <v>13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46</v>
      </c>
      <c r="L27" s="143" t="s">
        <v>14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15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46</v>
      </c>
      <c r="D28" s="94" t="s">
        <v>13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47</v>
      </c>
      <c r="L28" s="151" t="s">
        <v>14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15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49</v>
      </c>
      <c r="D29" s="90" t="s">
        <v>13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49</v>
      </c>
      <c r="L29" s="86" t="s">
        <v>14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15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49</v>
      </c>
      <c r="D30" s="54" t="s">
        <v>13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49</v>
      </c>
      <c r="L30" s="54" t="s">
        <v>14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15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49</v>
      </c>
      <c r="D31" s="2" t="s">
        <v>13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49</v>
      </c>
      <c r="L31" s="2" t="s">
        <v>14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15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49</v>
      </c>
      <c r="D32" s="54" t="s">
        <v>13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49</v>
      </c>
      <c r="L32" s="54" t="s">
        <v>14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15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49</v>
      </c>
      <c r="D33" s="2" t="s">
        <v>13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49</v>
      </c>
      <c r="L33" s="2" t="s">
        <v>14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15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49</v>
      </c>
      <c r="D34" s="94" t="s">
        <v>13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49</v>
      </c>
      <c r="L34" s="94" t="s">
        <v>14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15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57</v>
      </c>
      <c r="D35" s="90" t="s">
        <v>13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57</v>
      </c>
      <c r="L35" s="90" t="s">
        <v>14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15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57</v>
      </c>
      <c r="D36" s="54" t="s">
        <v>13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57</v>
      </c>
      <c r="L36" s="54" t="s">
        <v>14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15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57</v>
      </c>
      <c r="D37" s="2" t="s">
        <v>13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57</v>
      </c>
      <c r="L37" s="2" t="s">
        <v>14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15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57</v>
      </c>
      <c r="D38" s="54" t="s">
        <v>13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57</v>
      </c>
      <c r="L38" s="54" t="s">
        <v>14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15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57</v>
      </c>
      <c r="D39" s="2" t="s">
        <v>13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57</v>
      </c>
      <c r="L39" s="2" t="s">
        <v>14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15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57</v>
      </c>
      <c r="D40" s="94" t="s">
        <v>13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57</v>
      </c>
      <c r="L40" s="94" t="s">
        <v>14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15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60</v>
      </c>
      <c r="D41" s="90" t="s">
        <v>13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60</v>
      </c>
      <c r="L41" s="90" t="s">
        <v>14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15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60</v>
      </c>
      <c r="D42" s="54" t="s">
        <v>13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60</v>
      </c>
      <c r="L42" s="54" t="s">
        <v>14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15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60</v>
      </c>
      <c r="D43" s="2" t="s">
        <v>13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60</v>
      </c>
      <c r="L43" s="2" t="s">
        <v>14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15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60</v>
      </c>
      <c r="D44" s="54" t="s">
        <v>13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60</v>
      </c>
      <c r="L44" s="54" t="s">
        <v>14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15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60</v>
      </c>
      <c r="D45" s="2" t="s">
        <v>13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60</v>
      </c>
      <c r="L45" s="2" t="s">
        <v>14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15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60</v>
      </c>
      <c r="D46" s="94" t="s">
        <v>13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61</v>
      </c>
      <c r="L46" s="94" t="s">
        <v>14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15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63</v>
      </c>
      <c r="D47" s="90" t="s">
        <v>13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63</v>
      </c>
      <c r="L47" s="90" t="s">
        <v>14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15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63</v>
      </c>
      <c r="D48" s="54" t="s">
        <v>13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63</v>
      </c>
      <c r="L48" s="54" t="s">
        <v>14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15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63</v>
      </c>
      <c r="D49" s="2" t="s">
        <v>13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63</v>
      </c>
      <c r="L49" s="2" t="s">
        <v>14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15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63</v>
      </c>
      <c r="D50" s="54" t="s">
        <v>13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63</v>
      </c>
      <c r="L50" s="54" t="s">
        <v>14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15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63</v>
      </c>
      <c r="D51" s="2" t="s">
        <v>13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63</v>
      </c>
      <c r="L51" s="2" t="s">
        <v>14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15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63</v>
      </c>
      <c r="D52" s="54" t="s">
        <v>13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63</v>
      </c>
      <c r="L52" s="54" t="s">
        <v>14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15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63</v>
      </c>
      <c r="D53" s="2" t="s">
        <v>13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63</v>
      </c>
      <c r="L53" s="2" t="s">
        <v>14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15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3" si="25">+DATE(YEAR(B53),MONTH(B53)+1,1)</f>
        <v>42705</v>
      </c>
      <c r="C54" s="54" t="s">
        <v>63</v>
      </c>
      <c r="D54" s="54" t="s">
        <v>13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63</v>
      </c>
      <c r="L54" s="54" t="s">
        <v>14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15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63</v>
      </c>
      <c r="D55" s="2" t="s">
        <v>13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63</v>
      </c>
      <c r="L55" s="2" t="s">
        <v>14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15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63</v>
      </c>
      <c r="D56" s="54" t="s">
        <v>13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63</v>
      </c>
      <c r="L56" s="54" t="s">
        <v>14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15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63</v>
      </c>
      <c r="D57" s="202" t="s">
        <v>13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63</v>
      </c>
      <c r="L57" s="2" t="s">
        <v>14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15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69</v>
      </c>
      <c r="D58" s="205" t="s">
        <v>13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69</v>
      </c>
      <c r="L58" s="205" t="s">
        <v>68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67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69</v>
      </c>
      <c r="D59" s="2" t="s">
        <v>13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69</v>
      </c>
      <c r="L59" s="2" t="s">
        <v>68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67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69</v>
      </c>
      <c r="D60" s="116" t="s">
        <v>13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90" si="31">+DATE(YEAR(J59),MONTH(J59)+1,1)</f>
        <v>42887</v>
      </c>
      <c r="K60" s="215" t="s">
        <v>69</v>
      </c>
      <c r="L60" s="116" t="s">
        <v>68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67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73</v>
      </c>
      <c r="D61" s="90" t="s">
        <v>13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69</v>
      </c>
      <c r="L61" s="90" t="s">
        <v>68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67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73</v>
      </c>
      <c r="D62" s="54" t="s">
        <v>13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69</v>
      </c>
      <c r="L62" s="54" t="s">
        <v>68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67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73</v>
      </c>
      <c r="D63" s="143" t="s">
        <v>13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69</v>
      </c>
      <c r="L63" s="143" t="s">
        <v>68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67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74</v>
      </c>
      <c r="D64" s="189" t="s">
        <v>13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74</v>
      </c>
      <c r="L64" s="176" t="s">
        <v>67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75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74</v>
      </c>
      <c r="D65" s="2" t="s">
        <v>13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74</v>
      </c>
      <c r="L65" s="40" t="s">
        <v>67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75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74</v>
      </c>
      <c r="D66" s="54" t="s">
        <v>13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74</v>
      </c>
      <c r="L66" s="50" t="s">
        <v>67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75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74</v>
      </c>
      <c r="D67" s="143" t="s">
        <v>13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74</v>
      </c>
      <c r="L67" s="143" t="s">
        <v>67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75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77</v>
      </c>
      <c r="D68" s="54" t="s">
        <v>13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74</v>
      </c>
      <c r="L68" s="50" t="s">
        <v>67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75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77</v>
      </c>
      <c r="D69" s="202" t="s">
        <v>13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74</v>
      </c>
      <c r="L69" s="202" t="s">
        <v>67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75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78</v>
      </c>
      <c r="D70" s="205" t="s">
        <v>13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78</v>
      </c>
      <c r="L70" s="209" t="s">
        <v>67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75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78</v>
      </c>
      <c r="D71" s="2" t="s">
        <v>13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78</v>
      </c>
      <c r="L71" s="40" t="s">
        <v>67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75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78</v>
      </c>
      <c r="D72" s="54" t="s">
        <v>13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78</v>
      </c>
      <c r="L72" s="54" t="s">
        <v>67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75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78</v>
      </c>
      <c r="D73" s="2" t="s">
        <v>13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78</v>
      </c>
      <c r="L73" s="2" t="s">
        <v>67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75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78</v>
      </c>
      <c r="D74" s="54" t="s">
        <v>13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78</v>
      </c>
      <c r="L74" s="54" t="s">
        <v>67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75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78</v>
      </c>
      <c r="D75" s="202" t="s">
        <v>13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78</v>
      </c>
      <c r="L75" s="202" t="s">
        <v>67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75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82</v>
      </c>
      <c r="D76" s="205" t="s">
        <v>13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82</v>
      </c>
      <c r="L76" s="209" t="s">
        <v>67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75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82</v>
      </c>
      <c r="D77" s="2" t="s">
        <v>13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82</v>
      </c>
      <c r="L77" s="40" t="s">
        <v>67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75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82</v>
      </c>
      <c r="D78" s="54" t="s">
        <v>13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82</v>
      </c>
      <c r="L78" s="54" t="s">
        <v>67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75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82</v>
      </c>
      <c r="D79" s="202" t="s">
        <v>13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82</v>
      </c>
      <c r="L79" s="202" t="s">
        <v>67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75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83</v>
      </c>
      <c r="D80" s="254" t="s">
        <v>13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I80" s="282"/>
      <c r="J80" s="254">
        <f t="shared" si="31"/>
        <v>43497</v>
      </c>
      <c r="K80" s="254" t="s">
        <v>83</v>
      </c>
      <c r="L80" s="254" t="s">
        <v>67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75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202">
        <f t="shared" si="25"/>
        <v>43525</v>
      </c>
      <c r="C81" s="202" t="s">
        <v>83</v>
      </c>
      <c r="D81" s="202" t="s">
        <v>13</v>
      </c>
      <c r="E81" s="212">
        <v>220</v>
      </c>
      <c r="F81" s="274">
        <v>5538.39</v>
      </c>
      <c r="G81" s="274">
        <f>ROUND(Parámetros!I81*(Índices!H79*(Parámetros!J81*Índices!J79+Parámetros!K81*Índices!K79)+Parámetros!L81*Índices!I79),2)</f>
        <v>5551.33</v>
      </c>
      <c r="H81" s="281">
        <f t="shared" ref="H81" si="74">ROUND(G81/F81-1,6)</f>
        <v>2.336E-3</v>
      </c>
      <c r="I81" s="283"/>
      <c r="J81" s="202">
        <f t="shared" si="31"/>
        <v>43525</v>
      </c>
      <c r="K81" s="202" t="s">
        <v>83</v>
      </c>
      <c r="L81" s="202" t="s">
        <v>67</v>
      </c>
      <c r="M81" s="256">
        <v>220</v>
      </c>
      <c r="N81" s="274">
        <v>5351.08</v>
      </c>
      <c r="O81" s="274">
        <f>ROUND(Parámetros!N81*(Índices!H79*(Parámetros!O81*Índices!J79+Parámetros!P81*Índices!K79)+Parámetros!Q81*Índices!I79),2)</f>
        <v>5363.18</v>
      </c>
      <c r="P81" s="280">
        <f t="shared" ref="P81" si="75">ROUND(O81/N81-1,6)</f>
        <v>2.261E-3</v>
      </c>
      <c r="Q81" s="258" t="s">
        <v>75</v>
      </c>
      <c r="R81" s="256">
        <v>220</v>
      </c>
      <c r="S81" s="275">
        <v>4923.1000000000004</v>
      </c>
      <c r="T81" s="274">
        <f>ROUND(Parámetros!S81*(Índices!H79*(Parámetros!T81*Índices!J79+Parámetros!U81*Índices!K79)+Parámetros!V81*Índices!I79),2)</f>
        <v>4934.57</v>
      </c>
      <c r="U81" s="281">
        <f t="shared" ref="U81" si="76">ROUND(T81/S81-1,6)</f>
        <v>2.33E-3</v>
      </c>
    </row>
    <row r="82" spans="2:21" x14ac:dyDescent="0.2">
      <c r="B82" s="205">
        <f t="shared" si="25"/>
        <v>43556</v>
      </c>
      <c r="C82" s="205" t="s">
        <v>85</v>
      </c>
      <c r="D82" s="205" t="s">
        <v>13</v>
      </c>
      <c r="E82" s="213">
        <v>220</v>
      </c>
      <c r="F82" s="237">
        <v>5523.4</v>
      </c>
      <c r="G82" s="237">
        <f>ROUND(Parámetros!I82*(Índices!H80*(Parámetros!J82*Índices!J80+Parámetros!K82*Índices!K80)+Parámetros!L82*Índices!I80),2)</f>
        <v>5434.94</v>
      </c>
      <c r="H82" s="255">
        <f t="shared" ref="H82" si="77">ROUND(G82/F82-1,6)</f>
        <v>-1.6015000000000001E-2</v>
      </c>
      <c r="I82" s="282"/>
      <c r="J82" s="205">
        <f t="shared" si="31"/>
        <v>43556</v>
      </c>
      <c r="K82" s="205" t="s">
        <v>85</v>
      </c>
      <c r="L82" s="205" t="s">
        <v>67</v>
      </c>
      <c r="M82" s="206">
        <v>220</v>
      </c>
      <c r="N82" s="237">
        <v>5336.31</v>
      </c>
      <c r="O82" s="237">
        <f>ROUND(Parámetros!N82*(Índices!H80*(Parámetros!O82*Índices!J80+Parámetros!P82*Índices!K80)+Parámetros!Q82*Índices!I80),2)</f>
        <v>5251.8</v>
      </c>
      <c r="P82" s="260">
        <f t="shared" ref="P82" si="78">ROUND(O82/N82-1,6)</f>
        <v>-1.5837E-2</v>
      </c>
      <c r="Q82" s="209" t="s">
        <v>75</v>
      </c>
      <c r="R82" s="206">
        <v>220</v>
      </c>
      <c r="S82" s="238">
        <v>4910.03</v>
      </c>
      <c r="T82" s="237">
        <f>ROUND(Parámetros!S82*(Índices!H80*(Parámetros!T82*Índices!J80+Parámetros!U82*Índices!K80)+Parámetros!V82*Índices!I80),2)</f>
        <v>4828.1899999999996</v>
      </c>
      <c r="U82" s="255">
        <f t="shared" ref="U82" si="79">ROUND(T82/S82-1,6)</f>
        <v>-1.6667999999999999E-2</v>
      </c>
    </row>
    <row r="83" spans="2:21" x14ac:dyDescent="0.2">
      <c r="B83" s="2">
        <f t="shared" si="25"/>
        <v>43586</v>
      </c>
      <c r="C83" s="2" t="s">
        <v>85</v>
      </c>
      <c r="D83" s="2" t="s">
        <v>13</v>
      </c>
      <c r="E83" s="125">
        <v>220</v>
      </c>
      <c r="F83" s="161">
        <v>5523.4</v>
      </c>
      <c r="G83" s="161">
        <f>ROUND(Parámetros!I83*(Índices!H81*(Parámetros!J83*Índices!J81+Parámetros!K83*Índices!K81)+Parámetros!L83*Índices!I81),2)</f>
        <v>5543.69</v>
      </c>
      <c r="H83" s="162">
        <f t="shared" ref="H83" si="80">ROUND(G83/F83-1,6)</f>
        <v>3.673E-3</v>
      </c>
      <c r="I83" s="283"/>
      <c r="J83" s="2">
        <f t="shared" si="31"/>
        <v>43586</v>
      </c>
      <c r="K83" s="2" t="s">
        <v>85</v>
      </c>
      <c r="L83" s="2" t="s">
        <v>67</v>
      </c>
      <c r="M83" s="130">
        <v>220</v>
      </c>
      <c r="N83" s="161">
        <v>5336.31</v>
      </c>
      <c r="O83" s="161">
        <f>ROUND(Parámetros!N83*(Índices!H81*(Parámetros!O83*Índices!J81+Parámetros!P83*Índices!K81)+Parámetros!Q83*Índices!I81),2)</f>
        <v>5355.59</v>
      </c>
      <c r="P83" s="163">
        <f t="shared" ref="P83" si="81">ROUND(O83/N83-1,6)</f>
        <v>3.6129999999999999E-3</v>
      </c>
      <c r="Q83" s="40" t="s">
        <v>75</v>
      </c>
      <c r="R83" s="130">
        <v>220</v>
      </c>
      <c r="S83" s="164">
        <v>4910.03</v>
      </c>
      <c r="T83" s="161">
        <f>ROUND(Parámetros!S83*(Índices!H81*(Parámetros!T83*Índices!J81+Parámetros!U83*Índices!K81)+Parámetros!V83*Índices!I81),2)</f>
        <v>4927.01</v>
      </c>
      <c r="U83" s="162">
        <f t="shared" ref="U83" si="82">ROUND(T83/S83-1,6)</f>
        <v>3.4580000000000001E-3</v>
      </c>
    </row>
    <row r="84" spans="2:21" x14ac:dyDescent="0.2">
      <c r="B84" s="54">
        <f t="shared" ref="B84:B87" si="83">+DATE(YEAR(B83),MONTH(B83)+1,1)</f>
        <v>43617</v>
      </c>
      <c r="C84" s="54" t="s">
        <v>85</v>
      </c>
      <c r="D84" s="54" t="s">
        <v>13</v>
      </c>
      <c r="E84" s="124">
        <v>220</v>
      </c>
      <c r="F84" s="46">
        <v>5523.4</v>
      </c>
      <c r="G84" s="46">
        <f>ROUND(Parámetros!I84*(Índices!H82*(Parámetros!J84*Índices!J82+Parámetros!K84*Índices!K82)+Parámetros!L84*Índices!I82),2)</f>
        <v>5559.6</v>
      </c>
      <c r="H84" s="136">
        <f t="shared" ref="H84" si="84">ROUND(G84/F84-1,6)</f>
        <v>6.5539999999999999E-3</v>
      </c>
      <c r="I84" s="282"/>
      <c r="J84" s="54">
        <f t="shared" si="31"/>
        <v>43617</v>
      </c>
      <c r="K84" s="54" t="s">
        <v>85</v>
      </c>
      <c r="L84" s="54" t="s">
        <v>67</v>
      </c>
      <c r="M84" s="129">
        <v>220</v>
      </c>
      <c r="N84" s="46">
        <v>5336.31</v>
      </c>
      <c r="O84" s="46">
        <f>ROUND(Parámetros!N84*(Índices!H82*(Parámetros!O84*Índices!J82+Parámetros!P84*Índices!K82)+Parámetros!Q84*Índices!I82),2)</f>
        <v>5370.53</v>
      </c>
      <c r="P84" s="58">
        <f t="shared" ref="P84" si="85">ROUND(O84/N84-1,6)</f>
        <v>6.4130000000000003E-3</v>
      </c>
      <c r="Q84" s="50" t="s">
        <v>75</v>
      </c>
      <c r="R84" s="129">
        <v>220</v>
      </c>
      <c r="S84" s="47">
        <v>4910.03</v>
      </c>
      <c r="T84" s="46">
        <f>ROUND(Parámetros!S84*(Índices!H82*(Parámetros!T84*Índices!J82+Parámetros!U84*Índices!K82)+Parámetros!V84*Índices!I82),2)</f>
        <v>4940.4399999999996</v>
      </c>
      <c r="U84" s="136">
        <f t="shared" ref="U84" si="86">ROUND(T84/S84-1,6)</f>
        <v>6.1929999999999997E-3</v>
      </c>
    </row>
    <row r="85" spans="2:21" x14ac:dyDescent="0.2">
      <c r="B85" s="2">
        <f t="shared" si="83"/>
        <v>43647</v>
      </c>
      <c r="C85" s="2" t="s">
        <v>85</v>
      </c>
      <c r="D85" s="2" t="s">
        <v>13</v>
      </c>
      <c r="E85" s="125">
        <v>220</v>
      </c>
      <c r="F85" s="161">
        <v>5523.4</v>
      </c>
      <c r="G85" s="161">
        <f>ROUND(Parámetros!I85*(Índices!H83*(Parámetros!J85*Índices!J83+Parámetros!K85*Índices!K83)+Parámetros!L85*Índices!I83),2)</f>
        <v>5727.94</v>
      </c>
      <c r="H85" s="162">
        <f t="shared" ref="H85" si="87">ROUND(G85/F85-1,6)</f>
        <v>3.7032000000000002E-2</v>
      </c>
      <c r="I85" s="283"/>
      <c r="J85" s="2">
        <f t="shared" si="31"/>
        <v>43647</v>
      </c>
      <c r="K85" s="2" t="s">
        <v>85</v>
      </c>
      <c r="L85" s="2" t="s">
        <v>67</v>
      </c>
      <c r="M85" s="130">
        <v>220</v>
      </c>
      <c r="N85" s="161">
        <v>5336.31</v>
      </c>
      <c r="O85" s="161">
        <f>ROUND(Parámetros!N85*(Índices!H83*(Parámetros!O85*Índices!J83+Parámetros!P85*Índices!K83)+Parámetros!Q85*Índices!I83),2)</f>
        <v>5530.94</v>
      </c>
      <c r="P85" s="163">
        <f t="shared" ref="P85" si="88">ROUND(O85/N85-1,6)</f>
        <v>3.6472999999999998E-2</v>
      </c>
      <c r="Q85" s="40" t="s">
        <v>75</v>
      </c>
      <c r="R85" s="130">
        <v>220</v>
      </c>
      <c r="S85" s="164">
        <v>4910.03</v>
      </c>
      <c r="T85" s="161">
        <f>ROUND(Parámetros!S85*(Índices!H83*(Parámetros!T85*Índices!J83+Parámetros!U85*Índices!K83)+Parámetros!V85*Índices!I83),2)</f>
        <v>5093.38</v>
      </c>
      <c r="U85" s="162">
        <f t="shared" ref="U85" si="89">ROUND(T85/S85-1,6)</f>
        <v>3.7342E-2</v>
      </c>
    </row>
    <row r="86" spans="2:21" x14ac:dyDescent="0.2">
      <c r="B86" s="54">
        <f t="shared" si="83"/>
        <v>43678</v>
      </c>
      <c r="C86" s="54" t="s">
        <v>85</v>
      </c>
      <c r="D86" s="54" t="s">
        <v>13</v>
      </c>
      <c r="E86" s="124">
        <v>220</v>
      </c>
      <c r="F86" s="46">
        <v>5523.4</v>
      </c>
      <c r="G86" s="46">
        <f>ROUND(Parámetros!I86*(Índices!H84*(Parámetros!J86*Índices!J84+Parámetros!K86*Índices!K84)+Parámetros!L86*Índices!I84),2)</f>
        <v>5733.09</v>
      </c>
      <c r="H86" s="136">
        <f t="shared" ref="H86" si="90">ROUND(G86/F86-1,6)</f>
        <v>3.7963999999999998E-2</v>
      </c>
      <c r="I86" s="282"/>
      <c r="J86" s="54">
        <f t="shared" si="31"/>
        <v>43678</v>
      </c>
      <c r="K86" s="54" t="s">
        <v>85</v>
      </c>
      <c r="L86" s="54" t="s">
        <v>67</v>
      </c>
      <c r="M86" s="129">
        <v>220</v>
      </c>
      <c r="N86" s="46">
        <v>5336.31</v>
      </c>
      <c r="O86" s="46">
        <f>ROUND(Parámetros!N86*(Índices!H84*(Parámetros!O86*Índices!J84+Parámetros!P86*Índices!K84)+Parámetros!Q86*Índices!I84),2)</f>
        <v>5535.6</v>
      </c>
      <c r="P86" s="58">
        <f t="shared" ref="P86" si="91">ROUND(O86/N86-1,6)</f>
        <v>3.7345999999999997E-2</v>
      </c>
      <c r="Q86" s="50" t="s">
        <v>75</v>
      </c>
      <c r="R86" s="129">
        <v>220</v>
      </c>
      <c r="S86" s="47">
        <v>4910.03</v>
      </c>
      <c r="T86" s="46">
        <f>ROUND(Parámetros!S86*(Índices!H84*(Parámetros!T86*Índices!J84+Parámetros!U86*Índices!K84)+Parámetros!V86*Índices!I84),2)</f>
        <v>5097.5200000000004</v>
      </c>
      <c r="U86" s="136">
        <f t="shared" ref="U86" si="92">ROUND(T86/S86-1,6)</f>
        <v>3.8184999999999997E-2</v>
      </c>
    </row>
    <row r="87" spans="2:21" ht="13.5" thickBot="1" x14ac:dyDescent="0.25">
      <c r="B87" s="202">
        <f t="shared" si="83"/>
        <v>43709</v>
      </c>
      <c r="C87" s="202" t="s">
        <v>85</v>
      </c>
      <c r="D87" s="202" t="s">
        <v>13</v>
      </c>
      <c r="E87" s="212">
        <v>220</v>
      </c>
      <c r="F87" s="274">
        <v>5523.4</v>
      </c>
      <c r="G87" s="274">
        <f>ROUND(Parámetros!I87*(Índices!H85*(Parámetros!J87*Índices!J85+Parámetros!K87*Índices!K85)+Parámetros!L87*Índices!I85),2)</f>
        <v>5724.77</v>
      </c>
      <c r="H87" s="281">
        <f t="shared" ref="H87" si="93">ROUND(G87/F87-1,6)</f>
        <v>3.6457999999999997E-2</v>
      </c>
      <c r="I87" s="283"/>
      <c r="J87" s="202">
        <f t="shared" si="31"/>
        <v>43709</v>
      </c>
      <c r="K87" s="202" t="s">
        <v>85</v>
      </c>
      <c r="L87" s="202" t="s">
        <v>67</v>
      </c>
      <c r="M87" s="256">
        <v>220</v>
      </c>
      <c r="N87" s="274">
        <v>5336.31</v>
      </c>
      <c r="O87" s="274">
        <f>ROUND(Parámetros!N87*(Índices!H85*(Parámetros!O87*Índices!J85+Parámetros!P87*Índices!K85)+Parámetros!Q87*Índices!I85),2)</f>
        <v>5527.69</v>
      </c>
      <c r="P87" s="280">
        <f t="shared" ref="P87" si="94">ROUND(O87/N87-1,6)</f>
        <v>3.5864E-2</v>
      </c>
      <c r="Q87" s="258" t="s">
        <v>75</v>
      </c>
      <c r="R87" s="256">
        <v>220</v>
      </c>
      <c r="S87" s="275">
        <v>4910.03</v>
      </c>
      <c r="T87" s="274">
        <f>ROUND(Parámetros!S87*(Índices!H85*(Parámetros!T87*Índices!J85+Parámetros!U87*Índices!K85)+Parámetros!V87*Índices!I85),2)</f>
        <v>5089.24</v>
      </c>
      <c r="U87" s="281">
        <f t="shared" ref="U87" si="95">ROUND(T87/S87-1,6)</f>
        <v>3.6498999999999997E-2</v>
      </c>
    </row>
    <row r="88" spans="2:21" x14ac:dyDescent="0.2">
      <c r="B88" s="291"/>
      <c r="C88" s="295"/>
      <c r="D88" s="295"/>
      <c r="E88" s="296"/>
      <c r="F88" s="292"/>
      <c r="G88" s="292"/>
      <c r="H88" s="297"/>
      <c r="I88" s="282"/>
      <c r="J88" s="205">
        <f t="shared" si="31"/>
        <v>43739</v>
      </c>
      <c r="K88" s="205" t="s">
        <v>86</v>
      </c>
      <c r="L88" s="205" t="s">
        <v>67</v>
      </c>
      <c r="M88" s="206">
        <v>220</v>
      </c>
      <c r="N88" s="237">
        <v>5528.39</v>
      </c>
      <c r="O88" s="237">
        <f>ROUND(Parámetros!N88*(Índices!H86*(Parámetros!O88*Índices!J86+Parámetros!P88*Índices!K86)+Parámetros!Q88*Índices!I86),2)</f>
        <v>5670.45</v>
      </c>
      <c r="P88" s="260">
        <f t="shared" ref="P88" si="96">ROUND(O88/N88-1,6)</f>
        <v>2.5696E-2</v>
      </c>
      <c r="Q88" s="209" t="s">
        <v>75</v>
      </c>
      <c r="R88" s="206">
        <v>220</v>
      </c>
      <c r="S88" s="238">
        <v>5091.32</v>
      </c>
      <c r="T88" s="237">
        <f>ROUND(Parámetros!S88*(Índices!H86*(Parámetros!T88*Índices!J86+Parámetros!U88*Índices!K86)+Parámetros!V88*Índices!I86),2)</f>
        <v>5227.07</v>
      </c>
      <c r="U88" s="255">
        <f t="shared" ref="U88" si="97">ROUND(T88/S88-1,6)</f>
        <v>2.6662999999999999E-2</v>
      </c>
    </row>
    <row r="89" spans="2:21" x14ac:dyDescent="0.2">
      <c r="B89" s="301"/>
      <c r="C89" s="305"/>
      <c r="D89" s="305"/>
      <c r="E89" s="306"/>
      <c r="F89" s="302"/>
      <c r="G89" s="302"/>
      <c r="H89" s="307"/>
      <c r="I89" s="284"/>
      <c r="J89" s="202">
        <f t="shared" si="31"/>
        <v>43770</v>
      </c>
      <c r="K89" s="202" t="s">
        <v>86</v>
      </c>
      <c r="L89" s="202" t="s">
        <v>67</v>
      </c>
      <c r="M89" s="256">
        <v>220</v>
      </c>
      <c r="N89" s="274">
        <v>5528.39</v>
      </c>
      <c r="O89" s="274">
        <f>ROUND(Parámetros!N89*(Índices!H87*(Parámetros!O89*Índices!J87+Parámetros!P89*Índices!K87)+Parámetros!Q89*Índices!I87),2)</f>
        <v>5705.57</v>
      </c>
      <c r="P89" s="280">
        <f t="shared" ref="P89" si="98">ROUND(O89/N89-1,6)</f>
        <v>3.2049000000000001E-2</v>
      </c>
      <c r="Q89" s="258" t="s">
        <v>75</v>
      </c>
      <c r="R89" s="256">
        <v>220</v>
      </c>
      <c r="S89" s="275">
        <v>5091.32</v>
      </c>
      <c r="T89" s="274">
        <f>ROUND(Parámetros!S89*(Índices!H87*(Parámetros!T89*Índices!J87+Parámetros!U89*Índices!K87)+Parámetros!V89*Índices!I87),2)</f>
        <v>5261.02</v>
      </c>
      <c r="U89" s="281">
        <f t="shared" ref="U89" si="99">ROUND(T89/S89-1,6)</f>
        <v>3.3331E-2</v>
      </c>
    </row>
    <row r="90" spans="2:21" x14ac:dyDescent="0.2">
      <c r="B90" s="301"/>
      <c r="C90" s="305"/>
      <c r="D90" s="305"/>
      <c r="E90" s="306"/>
      <c r="F90" s="302"/>
      <c r="G90" s="302"/>
      <c r="H90" s="307"/>
      <c r="I90" s="284"/>
      <c r="J90" s="116">
        <f t="shared" si="31"/>
        <v>43800</v>
      </c>
      <c r="K90" s="116" t="s">
        <v>86</v>
      </c>
      <c r="L90" s="116" t="s">
        <v>67</v>
      </c>
      <c r="M90" s="133">
        <v>220</v>
      </c>
      <c r="N90" s="118">
        <v>5528.39</v>
      </c>
      <c r="O90" s="118">
        <f>ROUND(Parámetros!N90*(Índices!H88*(Parámetros!O90*Índices!J88+Parámetros!P90*Índices!K88)+Parámetros!Q90*Índices!I88),2)</f>
        <v>5747.21</v>
      </c>
      <c r="P90" s="119">
        <f t="shared" ref="P90" si="100">ROUND(O90/N90-1,6)</f>
        <v>3.9580999999999998E-2</v>
      </c>
      <c r="Q90" s="117" t="s">
        <v>75</v>
      </c>
      <c r="R90" s="133">
        <v>220</v>
      </c>
      <c r="S90" s="120">
        <v>5091.32</v>
      </c>
      <c r="T90" s="118">
        <f>ROUND(Parámetros!S90*(Índices!H88*(Parámetros!T90*Índices!J88+Parámetros!U90*Índices!K88)+Parámetros!V90*Índices!I88),2)</f>
        <v>5299.07</v>
      </c>
      <c r="U90" s="142">
        <f t="shared" ref="U90" si="101">ROUND(T90/S90-1,6)</f>
        <v>4.0805000000000001E-2</v>
      </c>
    </row>
    <row r="91" spans="2:21" x14ac:dyDescent="0.2">
      <c r="B91" s="301"/>
      <c r="C91" s="305"/>
      <c r="D91" s="305"/>
      <c r="E91" s="306"/>
      <c r="F91" s="302"/>
      <c r="G91" s="302"/>
      <c r="H91" s="307"/>
      <c r="I91" s="284"/>
      <c r="J91" s="2">
        <f t="shared" ref="J91:J96" si="102">+DATE(YEAR(J90),MONTH(J90)+1,1)</f>
        <v>43831</v>
      </c>
      <c r="K91" s="2" t="s">
        <v>86</v>
      </c>
      <c r="L91" s="2" t="s">
        <v>67</v>
      </c>
      <c r="M91" s="130">
        <v>220</v>
      </c>
      <c r="N91" s="161">
        <v>5528.39</v>
      </c>
      <c r="O91" s="161">
        <f>ROUND(Parámetros!N91*(Índices!H89*(Parámetros!O91*Índices!J89+Parámetros!P91*Índices!K89)+Parámetros!Q91*Índices!I89),2)</f>
        <v>6024.89</v>
      </c>
      <c r="P91" s="163">
        <f t="shared" ref="P91" si="103">ROUND(O91/N91-1,6)</f>
        <v>8.9809E-2</v>
      </c>
      <c r="Q91" s="40" t="s">
        <v>75</v>
      </c>
      <c r="R91" s="130">
        <v>220</v>
      </c>
      <c r="S91" s="164">
        <v>5091.32</v>
      </c>
      <c r="T91" s="161">
        <f>ROUND(Parámetros!S91*(Índices!H89*(Parámetros!T91*Índices!J89+Parámetros!U91*Índices!K89)+Parámetros!V91*Índices!I89),2)</f>
        <v>5566.62</v>
      </c>
      <c r="U91" s="162">
        <f t="shared" ref="U91" si="104">ROUND(T91/S91-1,6)</f>
        <v>9.3354999999999994E-2</v>
      </c>
    </row>
    <row r="92" spans="2:21" x14ac:dyDescent="0.2">
      <c r="B92" s="301"/>
      <c r="C92" s="305"/>
      <c r="D92" s="305"/>
      <c r="E92" s="306"/>
      <c r="F92" s="302"/>
      <c r="G92" s="302"/>
      <c r="H92" s="307"/>
      <c r="I92" s="284"/>
      <c r="J92" s="312">
        <f t="shared" si="102"/>
        <v>43862</v>
      </c>
      <c r="K92" s="312" t="s">
        <v>86</v>
      </c>
      <c r="L92" s="312" t="s">
        <v>67</v>
      </c>
      <c r="M92" s="313">
        <v>220</v>
      </c>
      <c r="N92" s="314">
        <v>5528.39</v>
      </c>
      <c r="O92" s="314">
        <f>ROUND(Parámetros!N92*(Índices!H90*(Parámetros!O92*Índices!J90+Parámetros!P92*Índices!K90)+Parámetros!Q92*Índices!I90),2)</f>
        <v>6003.75</v>
      </c>
      <c r="P92" s="315">
        <f t="shared" ref="P92" si="105">ROUND(O92/N92-1,6)</f>
        <v>8.5985000000000006E-2</v>
      </c>
      <c r="Q92" s="316" t="s">
        <v>75</v>
      </c>
      <c r="R92" s="313">
        <v>220</v>
      </c>
      <c r="S92" s="261">
        <v>5091.32</v>
      </c>
      <c r="T92" s="314">
        <f>ROUND(Parámetros!S92*(Índices!H90*(Parámetros!T92*Índices!J90+Parámetros!U92*Índices!K90)+Parámetros!V92*Índices!I90),2)</f>
        <v>5545.98</v>
      </c>
      <c r="U92" s="317">
        <f t="shared" ref="U92" si="106">ROUND(T92/S92-1,6)</f>
        <v>8.9301000000000005E-2</v>
      </c>
    </row>
    <row r="93" spans="2:21" x14ac:dyDescent="0.2">
      <c r="B93" s="301"/>
      <c r="C93" s="305"/>
      <c r="D93" s="305"/>
      <c r="E93" s="306"/>
      <c r="F93" s="302"/>
      <c r="G93" s="302"/>
      <c r="H93" s="307"/>
      <c r="I93" s="284"/>
      <c r="J93" s="202">
        <f t="shared" si="102"/>
        <v>43891</v>
      </c>
      <c r="K93" s="202" t="s">
        <v>86</v>
      </c>
      <c r="L93" s="202" t="s">
        <v>67</v>
      </c>
      <c r="M93" s="256">
        <v>220</v>
      </c>
      <c r="N93" s="274">
        <v>5528.39</v>
      </c>
      <c r="O93" s="274">
        <f>ROUND(Parámetros!N93*(Índices!H91*(Parámetros!O93*Índices!J91+Parámetros!P93*Índices!K91)+Parámetros!Q93*Índices!I91),2)</f>
        <v>6031.6</v>
      </c>
      <c r="P93" s="280">
        <f t="shared" ref="P93" si="107">ROUND(O93/N93-1,6)</f>
        <v>9.1023000000000007E-2</v>
      </c>
      <c r="Q93" s="258" t="s">
        <v>75</v>
      </c>
      <c r="R93" s="256">
        <v>220</v>
      </c>
      <c r="S93" s="275">
        <v>5091.32</v>
      </c>
      <c r="T93" s="274">
        <f>ROUND(Parámetros!S93*(Índices!H91*(Parámetros!T93*Índices!J91+Parámetros!U93*Índices!K91)+Parámetros!V93*Índices!I91),2)</f>
        <v>5571.23</v>
      </c>
      <c r="U93" s="281">
        <f t="shared" ref="U93" si="108">ROUND(T93/S93-1,6)</f>
        <v>9.4259999999999997E-2</v>
      </c>
    </row>
    <row r="94" spans="2:21" x14ac:dyDescent="0.2">
      <c r="B94" s="301"/>
      <c r="C94" s="305"/>
      <c r="D94" s="305"/>
      <c r="E94" s="306"/>
      <c r="F94" s="302"/>
      <c r="G94" s="302"/>
      <c r="H94" s="307"/>
      <c r="I94" s="284"/>
      <c r="J94" s="54">
        <f t="shared" si="102"/>
        <v>43922</v>
      </c>
      <c r="K94" s="54" t="s">
        <v>95</v>
      </c>
      <c r="L94" s="54" t="s">
        <v>67</v>
      </c>
      <c r="M94" s="129">
        <v>220</v>
      </c>
      <c r="N94" s="46">
        <v>6017.18</v>
      </c>
      <c r="O94" s="46">
        <f>ROUND(Parámetros!N94*(Índices!H92*(Parámetros!O94*Índices!J92+Parámetros!P94*Índices!K92)+Parámetros!Q94*Índices!I92),2)</f>
        <v>6152.9</v>
      </c>
      <c r="P94" s="58">
        <f t="shared" ref="P94" si="109">ROUND(O94/N94-1,6)</f>
        <v>2.2554999999999999E-2</v>
      </c>
      <c r="Q94" s="50" t="s">
        <v>75</v>
      </c>
      <c r="R94" s="129">
        <v>220</v>
      </c>
      <c r="S94" s="47">
        <v>5560.11</v>
      </c>
      <c r="T94" s="46">
        <f>ROUND(Parámetros!S94*(Índices!H92*(Parámetros!T94*Índices!J92+Parámetros!U94*Índices!K92)+Parámetros!V94*Índices!I92),2)</f>
        <v>5688.11</v>
      </c>
      <c r="U94" s="136">
        <f t="shared" ref="U94:U95" si="110">ROUND(T94/S94-1,6)</f>
        <v>2.3021E-2</v>
      </c>
    </row>
    <row r="95" spans="2:21" ht="13.5" thickBot="1" x14ac:dyDescent="0.25">
      <c r="B95" s="301"/>
      <c r="C95" s="305"/>
      <c r="D95" s="305"/>
      <c r="E95" s="306"/>
      <c r="F95" s="302"/>
      <c r="G95" s="302"/>
      <c r="H95" s="307"/>
      <c r="I95" s="284"/>
      <c r="J95" s="196">
        <f t="shared" si="102"/>
        <v>43952</v>
      </c>
      <c r="K95" s="196" t="s">
        <v>95</v>
      </c>
      <c r="L95" s="196" t="s">
        <v>67</v>
      </c>
      <c r="M95" s="325">
        <v>220</v>
      </c>
      <c r="N95" s="326">
        <v>6017.18</v>
      </c>
      <c r="O95" s="326">
        <f>ROUND(Parámetros!N95*(Índices!H93*(Parámetros!O95*Índices!J93+Parámetros!P95*Índices!K93)+Parámetros!Q95*Índices!I93),2)</f>
        <v>6360.41</v>
      </c>
      <c r="P95" s="327">
        <f>ROUND(O95/N95-1,6)</f>
        <v>5.7042000000000002E-2</v>
      </c>
      <c r="Q95" s="328" t="s">
        <v>75</v>
      </c>
      <c r="R95" s="325">
        <v>220</v>
      </c>
      <c r="S95" s="329">
        <v>5560.11</v>
      </c>
      <c r="T95" s="326">
        <f>ROUND(Parámetros!S95*(Índices!H93*(Parámetros!T95*Índices!J93+Parámetros!U95*Índices!K93)+Parámetros!V95*Índices!I93),2)</f>
        <v>5888.02</v>
      </c>
      <c r="U95" s="330">
        <f t="shared" si="110"/>
        <v>5.8975E-2</v>
      </c>
    </row>
    <row r="96" spans="2:21" ht="13.5" thickBot="1" x14ac:dyDescent="0.25">
      <c r="B96" s="287"/>
      <c r="C96" s="298"/>
      <c r="D96" s="298"/>
      <c r="E96" s="299"/>
      <c r="F96" s="288"/>
      <c r="G96" s="288"/>
      <c r="H96" s="300"/>
      <c r="I96" s="284"/>
      <c r="J96" s="151">
        <f t="shared" si="102"/>
        <v>43983</v>
      </c>
      <c r="K96" s="151" t="s">
        <v>95</v>
      </c>
      <c r="L96" s="151" t="s">
        <v>67</v>
      </c>
      <c r="M96" s="153">
        <v>220</v>
      </c>
      <c r="N96" s="154">
        <v>6017.18</v>
      </c>
      <c r="O96" s="154">
        <f>ROUND(Parámetros!N96*(Índices!H94*(Parámetros!O96*Índices!J94+Parámetros!P96*Índices!K94)+Parámetros!Q96*Índices!I94),2)</f>
        <v>6437.01</v>
      </c>
      <c r="P96" s="155">
        <f t="shared" ref="P96" si="111">ROUND(O96/N96-1,6)</f>
        <v>6.9772000000000001E-2</v>
      </c>
      <c r="Q96" s="156" t="s">
        <v>75</v>
      </c>
      <c r="R96" s="153">
        <v>220</v>
      </c>
      <c r="S96" s="157">
        <v>5560.11</v>
      </c>
      <c r="T96" s="154">
        <f>ROUND(Parámetros!S96*(Índices!H94*(Parámetros!T96*Índices!J94+Parámetros!U96*Índices!K94)+Parámetros!V96*Índices!I94),2)</f>
        <v>5962.23</v>
      </c>
      <c r="U96" s="158">
        <f t="shared" ref="U96" si="112">ROUND(T96/S96-1,6)</f>
        <v>7.2321999999999997E-2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2020-06-01T21:07:07Z</dcterms:modified>
</cp:coreProperties>
</file>