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opbox (Comision Nacional Energia)\Mercados Eléctricos\Indexación de la Potencia\"/>
    </mc:Choice>
  </mc:AlternateContent>
  <xr:revisionPtr revIDLastSave="0" documentId="13_ncr:1_{DCBAFF2C-38B9-4278-BA94-58418719FF8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uentes" sheetId="8" r:id="rId1"/>
    <sheet name="Parámetros" sheetId="21" r:id="rId2"/>
    <sheet name="Índices" sheetId="16" r:id="rId3"/>
    <sheet name="Indexación" sheetId="24" r:id="rId4"/>
  </sheets>
  <definedNames>
    <definedName name="_xlnm.Print_Area" localSheetId="0">Fuentes!$A$1:$E$3</definedName>
    <definedName name="_xlnm.Print_Area" localSheetId="3">Indexación!$B$4:$B$4</definedName>
    <definedName name="_xlnm.Print_Area" localSheetId="2">Índices!$B$2:$D$2</definedName>
    <definedName name="_xlnm.Print_Area" localSheetId="1">Parámetros!$B$4:$F$4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21" l="1"/>
  <c r="J96" i="24"/>
  <c r="K94" i="16"/>
  <c r="J94" i="16"/>
  <c r="I94" i="16"/>
  <c r="H94" i="16"/>
  <c r="B94" i="16"/>
  <c r="T96" i="24" l="1"/>
  <c r="U96" i="24" s="1"/>
  <c r="O96" i="24"/>
  <c r="P96" i="24" s="1"/>
  <c r="P95" i="24"/>
  <c r="J95" i="24" l="1"/>
  <c r="K93" i="16"/>
  <c r="J93" i="16"/>
  <c r="I93" i="16"/>
  <c r="H93" i="16"/>
  <c r="O95" i="24" s="1"/>
  <c r="B95" i="21"/>
  <c r="T95" i="24" l="1"/>
  <c r="U95" i="24" s="1"/>
  <c r="K92" i="16"/>
  <c r="J92" i="16"/>
  <c r="I92" i="16"/>
  <c r="H92" i="16"/>
  <c r="T94" i="24" l="1"/>
  <c r="U94" i="24" s="1"/>
  <c r="O94" i="24"/>
  <c r="P94" i="24" s="1"/>
  <c r="K91" i="16"/>
  <c r="J91" i="16"/>
  <c r="I91" i="16"/>
  <c r="H91" i="16"/>
  <c r="T93" i="24" l="1"/>
  <c r="U93" i="24" s="1"/>
  <c r="O93" i="24"/>
  <c r="P93" i="24" s="1"/>
  <c r="K90" i="16"/>
  <c r="J90" i="16"/>
  <c r="I90" i="16"/>
  <c r="H90" i="16"/>
  <c r="T92" i="24" l="1"/>
  <c r="U92" i="24" s="1"/>
  <c r="O92" i="24"/>
  <c r="P92" i="24" s="1"/>
  <c r="K89" i="16"/>
  <c r="J89" i="16"/>
  <c r="I89" i="16"/>
  <c r="H89" i="16"/>
  <c r="T91" i="24" l="1"/>
  <c r="U91" i="24" s="1"/>
  <c r="O91" i="24"/>
  <c r="P91" i="24" s="1"/>
  <c r="K88" i="16"/>
  <c r="J88" i="16"/>
  <c r="I88" i="16"/>
  <c r="H88" i="16"/>
  <c r="O90" i="24" l="1"/>
  <c r="P90" i="24" s="1"/>
  <c r="T90" i="24"/>
  <c r="U90" i="24" s="1"/>
  <c r="K87" i="16"/>
  <c r="J87" i="16"/>
  <c r="I87" i="16"/>
  <c r="H87" i="16"/>
  <c r="O89" i="24" l="1"/>
  <c r="P89" i="24" s="1"/>
  <c r="T89" i="24"/>
  <c r="U89" i="24" s="1"/>
  <c r="K86" i="16"/>
  <c r="J86" i="16"/>
  <c r="I86" i="16"/>
  <c r="H86" i="16"/>
  <c r="O88" i="24" s="1"/>
  <c r="P88" i="24" l="1"/>
  <c r="T88" i="24"/>
  <c r="U88" i="24" s="1"/>
  <c r="K85" i="16"/>
  <c r="J85" i="16"/>
  <c r="I85" i="16"/>
  <c r="H85" i="16"/>
  <c r="O87" i="24" l="1"/>
  <c r="P87" i="24" s="1"/>
  <c r="G87" i="24"/>
  <c r="H87" i="24" s="1"/>
  <c r="T87" i="24"/>
  <c r="U87" i="24" s="1"/>
  <c r="K84" i="16"/>
  <c r="J84" i="16"/>
  <c r="I84" i="16"/>
  <c r="H84" i="16"/>
  <c r="O86" i="24" s="1"/>
  <c r="P86" i="24" s="1"/>
  <c r="G86" i="24" l="1"/>
  <c r="H86" i="24" s="1"/>
  <c r="T86" i="24"/>
  <c r="U86" i="24" s="1"/>
  <c r="H83" i="16"/>
  <c r="K83" i="16" l="1"/>
  <c r="J83" i="16"/>
  <c r="I83" i="16"/>
  <c r="T85" i="24" l="1"/>
  <c r="U85" i="24" s="1"/>
  <c r="O85" i="24"/>
  <c r="P85" i="24" s="1"/>
  <c r="G85" i="24"/>
  <c r="H85" i="24" s="1"/>
  <c r="K82" i="16"/>
  <c r="J82" i="16"/>
  <c r="I82" i="16"/>
  <c r="H82" i="16"/>
  <c r="T84" i="24" l="1"/>
  <c r="U84" i="24" s="1"/>
  <c r="O84" i="24"/>
  <c r="P84" i="24" s="1"/>
  <c r="G84" i="24"/>
  <c r="H84" i="24" s="1"/>
  <c r="K81" i="16"/>
  <c r="J81" i="16"/>
  <c r="I81" i="16"/>
  <c r="H81" i="16"/>
  <c r="O83" i="24" l="1"/>
  <c r="P83" i="24" s="1"/>
  <c r="G83" i="24"/>
  <c r="H83" i="24" s="1"/>
  <c r="T83" i="24"/>
  <c r="U83" i="24" s="1"/>
  <c r="K80" i="16"/>
  <c r="J80" i="16"/>
  <c r="I80" i="16"/>
  <c r="H80" i="16"/>
  <c r="T82" i="24" l="1"/>
  <c r="U82" i="24" s="1"/>
  <c r="G82" i="24"/>
  <c r="H82" i="24" s="1"/>
  <c r="O82" i="24"/>
  <c r="P82" i="24" s="1"/>
  <c r="H79" i="16"/>
  <c r="K79" i="16" l="1"/>
  <c r="J79" i="16"/>
  <c r="I79" i="16"/>
  <c r="G81" i="24" l="1"/>
  <c r="H81" i="24" s="1"/>
  <c r="T81" i="24"/>
  <c r="U81" i="24" s="1"/>
  <c r="O81" i="24"/>
  <c r="P81" i="24" s="1"/>
  <c r="H78" i="16"/>
  <c r="K78" i="16" l="1"/>
  <c r="J78" i="16"/>
  <c r="I78" i="16"/>
  <c r="T80" i="24" l="1"/>
  <c r="U80" i="24" s="1"/>
  <c r="O80" i="24"/>
  <c r="P80" i="24" s="1"/>
  <c r="G80" i="24"/>
  <c r="H80" i="24" s="1"/>
  <c r="H77" i="16"/>
  <c r="I77" i="16"/>
  <c r="J77" i="16"/>
  <c r="K77" i="16"/>
  <c r="G79" i="24" l="1"/>
  <c r="H79" i="24" s="1"/>
  <c r="O79" i="24"/>
  <c r="P79" i="24" s="1"/>
  <c r="T79" i="24"/>
  <c r="U79" i="24" s="1"/>
  <c r="K76" i="16"/>
  <c r="J76" i="16"/>
  <c r="I76" i="16"/>
  <c r="H76" i="16"/>
  <c r="O78" i="24" l="1"/>
  <c r="P78" i="24" s="1"/>
  <c r="G78" i="24"/>
  <c r="H78" i="24" s="1"/>
  <c r="T78" i="24"/>
  <c r="U78" i="24" s="1"/>
  <c r="K75" i="16"/>
  <c r="J75" i="16"/>
  <c r="I75" i="16"/>
  <c r="H75" i="16"/>
  <c r="T77" i="24" l="1"/>
  <c r="U77" i="24" s="1"/>
  <c r="G77" i="24"/>
  <c r="H77" i="24" s="1"/>
  <c r="O77" i="24"/>
  <c r="P77" i="24" s="1"/>
  <c r="K74" i="16"/>
  <c r="J74" i="16"/>
  <c r="I74" i="16"/>
  <c r="H74" i="16"/>
  <c r="G76" i="24" s="1"/>
  <c r="H76" i="24" l="1"/>
  <c r="T76" i="24"/>
  <c r="U76" i="24" s="1"/>
  <c r="O76" i="24"/>
  <c r="P76" i="24" s="1"/>
  <c r="K73" i="16"/>
  <c r="J73" i="16"/>
  <c r="I73" i="16"/>
  <c r="H73" i="16"/>
  <c r="T75" i="24" l="1"/>
  <c r="U75" i="24" s="1"/>
  <c r="G75" i="24"/>
  <c r="H75" i="24" s="1"/>
  <c r="O75" i="24"/>
  <c r="P75" i="24" s="1"/>
  <c r="K72" i="16"/>
  <c r="J72" i="16"/>
  <c r="I72" i="16"/>
  <c r="H72" i="16"/>
  <c r="O74" i="24" l="1"/>
  <c r="P74" i="24" s="1"/>
  <c r="T74" i="24"/>
  <c r="U74" i="24" s="1"/>
  <c r="G74" i="24"/>
  <c r="H74" i="24" s="1"/>
  <c r="H68" i="16"/>
  <c r="K71" i="16"/>
  <c r="J71" i="16"/>
  <c r="I71" i="16"/>
  <c r="H71" i="16"/>
  <c r="O73" i="24" l="1"/>
  <c r="P73" i="24" s="1"/>
  <c r="T73" i="24"/>
  <c r="U73" i="24" s="1"/>
  <c r="G73" i="24"/>
  <c r="H73" i="24" s="1"/>
  <c r="H70" i="16"/>
  <c r="K70" i="16"/>
  <c r="J70" i="16"/>
  <c r="I70" i="16"/>
  <c r="T72" i="24" l="1"/>
  <c r="U72" i="24" s="1"/>
  <c r="O72" i="24"/>
  <c r="P72" i="24" s="1"/>
  <c r="G72" i="24"/>
  <c r="H72" i="24" s="1"/>
  <c r="K69" i="16"/>
  <c r="J69" i="16"/>
  <c r="I69" i="16"/>
  <c r="H69" i="16"/>
  <c r="O71" i="24" l="1"/>
  <c r="T71" i="24"/>
  <c r="U71" i="24" s="1"/>
  <c r="G71" i="24"/>
  <c r="H71" i="24" s="1"/>
  <c r="P71" i="24"/>
  <c r="K68" i="16"/>
  <c r="J68" i="16"/>
  <c r="I68" i="16"/>
  <c r="T70" i="24" l="1"/>
  <c r="U70" i="24" s="1"/>
  <c r="G70" i="24"/>
  <c r="H70" i="24" s="1"/>
  <c r="O70" i="24"/>
  <c r="P70" i="24" s="1"/>
  <c r="H67" i="16"/>
  <c r="I67" i="16"/>
  <c r="J67" i="16"/>
  <c r="K67" i="16"/>
  <c r="T69" i="24" l="1"/>
  <c r="U69" i="24" s="1"/>
  <c r="O69" i="24"/>
  <c r="P69" i="24" s="1"/>
  <c r="G69" i="24"/>
  <c r="H69" i="24" s="1"/>
  <c r="K66" i="16"/>
  <c r="J66" i="16"/>
  <c r="I66" i="16"/>
  <c r="H66" i="16"/>
  <c r="T68" i="24" l="1"/>
  <c r="U68" i="24" s="1"/>
  <c r="G68" i="24"/>
  <c r="H68" i="24" s="1"/>
  <c r="O68" i="24"/>
  <c r="P68" i="24" s="1"/>
  <c r="H65" i="16" l="1"/>
  <c r="I65" i="16"/>
  <c r="J65" i="16"/>
  <c r="K65" i="16"/>
  <c r="T67" i="24" l="1"/>
  <c r="U67" i="24" s="1"/>
  <c r="O67" i="24"/>
  <c r="P67" i="24" s="1"/>
  <c r="G67" i="24"/>
  <c r="H67" i="24" s="1"/>
  <c r="H64" i="16" l="1"/>
  <c r="I64" i="16"/>
  <c r="J64" i="16"/>
  <c r="K64" i="16"/>
  <c r="O66" i="24" l="1"/>
  <c r="P66" i="24" s="1"/>
  <c r="G66" i="24"/>
  <c r="H66" i="24" s="1"/>
  <c r="T66" i="24"/>
  <c r="U66" i="24" s="1"/>
  <c r="K63" i="16" l="1"/>
  <c r="J63" i="16"/>
  <c r="I63" i="16"/>
  <c r="H63" i="16"/>
  <c r="T65" i="24" l="1"/>
  <c r="U65" i="24" s="1"/>
  <c r="G65" i="24"/>
  <c r="H65" i="24" s="1"/>
  <c r="O65" i="24"/>
  <c r="P65" i="24" s="1"/>
  <c r="K62" i="16" l="1"/>
  <c r="J62" i="16"/>
  <c r="I62" i="16"/>
  <c r="H62" i="16"/>
  <c r="O64" i="24" l="1"/>
  <c r="P64" i="24" s="1"/>
  <c r="G64" i="24"/>
  <c r="H64" i="24" s="1"/>
  <c r="T64" i="24"/>
  <c r="U64" i="24" s="1"/>
  <c r="H61" i="16"/>
  <c r="J61" i="16"/>
  <c r="K61" i="16"/>
  <c r="I61" i="16"/>
  <c r="J59" i="16"/>
  <c r="H56" i="16"/>
  <c r="K60" i="16"/>
  <c r="J60" i="16"/>
  <c r="I60" i="16"/>
  <c r="H60" i="16"/>
  <c r="K59" i="16"/>
  <c r="I59" i="16"/>
  <c r="H59" i="16"/>
  <c r="K58" i="16"/>
  <c r="J58" i="16"/>
  <c r="G60" i="24" s="1"/>
  <c r="H60" i="24" s="1"/>
  <c r="I58" i="16"/>
  <c r="H58" i="16"/>
  <c r="K57" i="16"/>
  <c r="J57" i="16"/>
  <c r="I57" i="16"/>
  <c r="H57" i="16"/>
  <c r="K56" i="16"/>
  <c r="J56" i="16"/>
  <c r="I56" i="16"/>
  <c r="K55" i="16"/>
  <c r="J55" i="16"/>
  <c r="I55" i="16"/>
  <c r="H55" i="16"/>
  <c r="T57" i="24" s="1"/>
  <c r="U57" i="24" s="1"/>
  <c r="H54" i="16"/>
  <c r="T56" i="24" s="1"/>
  <c r="U56" i="24" s="1"/>
  <c r="I54" i="16"/>
  <c r="J54" i="16"/>
  <c r="K54" i="16"/>
  <c r="H53" i="16"/>
  <c r="I53" i="16"/>
  <c r="J53" i="16"/>
  <c r="K53" i="16"/>
  <c r="H52" i="16"/>
  <c r="I52" i="16"/>
  <c r="J52" i="16"/>
  <c r="K52" i="16"/>
  <c r="H51" i="16"/>
  <c r="I51" i="16"/>
  <c r="J51" i="16"/>
  <c r="K51" i="16"/>
  <c r="H50" i="16"/>
  <c r="G52" i="24" s="1"/>
  <c r="H52" i="24" s="1"/>
  <c r="I50" i="16"/>
  <c r="J50" i="16"/>
  <c r="K50" i="16"/>
  <c r="K49" i="16"/>
  <c r="J49" i="16"/>
  <c r="I49" i="16"/>
  <c r="H49" i="16"/>
  <c r="O51" i="24" s="1"/>
  <c r="P51" i="24" s="1"/>
  <c r="K48" i="16"/>
  <c r="J48" i="16"/>
  <c r="I48" i="16"/>
  <c r="H48" i="16"/>
  <c r="O50" i="24" s="1"/>
  <c r="P50" i="24" s="1"/>
  <c r="T50" i="24"/>
  <c r="U50" i="24" s="1"/>
  <c r="H47" i="16"/>
  <c r="I47" i="16"/>
  <c r="J47" i="16"/>
  <c r="K47" i="16"/>
  <c r="I46" i="16"/>
  <c r="H46" i="16"/>
  <c r="J46" i="16"/>
  <c r="K46" i="16"/>
  <c r="H45" i="16"/>
  <c r="K45" i="16"/>
  <c r="J45" i="16"/>
  <c r="I45" i="16"/>
  <c r="K44" i="16"/>
  <c r="J44" i="16"/>
  <c r="I44" i="16"/>
  <c r="H44" i="16"/>
  <c r="T46" i="24" s="1"/>
  <c r="U46" i="24" s="1"/>
  <c r="K43" i="16"/>
  <c r="J43" i="16"/>
  <c r="I43" i="16"/>
  <c r="H43" i="16"/>
  <c r="K42" i="16"/>
  <c r="J42" i="16"/>
  <c r="I42" i="16"/>
  <c r="H42" i="16"/>
  <c r="H41" i="16"/>
  <c r="I41" i="16"/>
  <c r="J41" i="16"/>
  <c r="K41" i="16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K40" i="16"/>
  <c r="J40" i="16"/>
  <c r="I40" i="16"/>
  <c r="H40" i="16"/>
  <c r="T42" i="24" s="1"/>
  <c r="U42" i="24" s="1"/>
  <c r="K39" i="16"/>
  <c r="H39" i="16"/>
  <c r="J39" i="16"/>
  <c r="I39" i="16"/>
  <c r="I37" i="16"/>
  <c r="H37" i="16"/>
  <c r="J37" i="16"/>
  <c r="K37" i="16"/>
  <c r="K38" i="16"/>
  <c r="J38" i="16"/>
  <c r="I38" i="16"/>
  <c r="H38" i="16"/>
  <c r="K36" i="16"/>
  <c r="J36" i="16"/>
  <c r="I36" i="16"/>
  <c r="H36" i="16"/>
  <c r="O38" i="24" s="1"/>
  <c r="P38" i="24" s="1"/>
  <c r="K35" i="16"/>
  <c r="J35" i="16"/>
  <c r="I35" i="16"/>
  <c r="H35" i="16"/>
  <c r="K34" i="16"/>
  <c r="J34" i="16"/>
  <c r="H34" i="16"/>
  <c r="I34" i="16"/>
  <c r="K33" i="16"/>
  <c r="J33" i="16"/>
  <c r="I33" i="16"/>
  <c r="H33" i="16"/>
  <c r="K32" i="16"/>
  <c r="J32" i="16"/>
  <c r="I32" i="16"/>
  <c r="H32" i="16"/>
  <c r="K31" i="16"/>
  <c r="J31" i="16"/>
  <c r="H31" i="16"/>
  <c r="I31" i="16"/>
  <c r="K23" i="16"/>
  <c r="K24" i="16"/>
  <c r="K25" i="16"/>
  <c r="K26" i="16"/>
  <c r="K27" i="16"/>
  <c r="K28" i="16"/>
  <c r="K29" i="16"/>
  <c r="K30" i="16"/>
  <c r="T32" i="24" s="1"/>
  <c r="U32" i="24" s="1"/>
  <c r="J23" i="16"/>
  <c r="J24" i="16"/>
  <c r="J25" i="16"/>
  <c r="G27" i="24" s="1"/>
  <c r="H27" i="24" s="1"/>
  <c r="J26" i="16"/>
  <c r="T28" i="24" s="1"/>
  <c r="U28" i="24" s="1"/>
  <c r="J27" i="16"/>
  <c r="J28" i="16"/>
  <c r="J29" i="16"/>
  <c r="J30" i="16"/>
  <c r="I23" i="16"/>
  <c r="I24" i="16"/>
  <c r="I25" i="16"/>
  <c r="H25" i="16"/>
  <c r="I26" i="16"/>
  <c r="I27" i="16"/>
  <c r="I28" i="16"/>
  <c r="I29" i="16"/>
  <c r="I30" i="16"/>
  <c r="H23" i="16"/>
  <c r="H24" i="16"/>
  <c r="H26" i="16"/>
  <c r="H27" i="16"/>
  <c r="H28" i="16"/>
  <c r="H29" i="16"/>
  <c r="H30" i="16"/>
  <c r="K3" i="16"/>
  <c r="K4" i="16"/>
  <c r="K5" i="16"/>
  <c r="K6" i="16"/>
  <c r="K7" i="16"/>
  <c r="K8" i="16"/>
  <c r="K9" i="16"/>
  <c r="K10" i="16"/>
  <c r="K11" i="16"/>
  <c r="H11" i="16"/>
  <c r="G13" i="24" s="1"/>
  <c r="H13" i="24" s="1"/>
  <c r="J11" i="16"/>
  <c r="I11" i="16"/>
  <c r="K12" i="16"/>
  <c r="K13" i="16"/>
  <c r="K14" i="16"/>
  <c r="K15" i="16"/>
  <c r="K16" i="16"/>
  <c r="K17" i="16"/>
  <c r="K18" i="16"/>
  <c r="K19" i="16"/>
  <c r="K20" i="16"/>
  <c r="G22" i="24" s="1"/>
  <c r="H22" i="24" s="1"/>
  <c r="K21" i="16"/>
  <c r="H21" i="16"/>
  <c r="G23" i="24" s="1"/>
  <c r="H23" i="24" s="1"/>
  <c r="J21" i="16"/>
  <c r="I21" i="16"/>
  <c r="K22" i="16"/>
  <c r="H22" i="16"/>
  <c r="J22" i="16"/>
  <c r="I22" i="16"/>
  <c r="J3" i="16"/>
  <c r="H3" i="16"/>
  <c r="I3" i="16"/>
  <c r="J4" i="16"/>
  <c r="J5" i="16"/>
  <c r="J6" i="16"/>
  <c r="J7" i="16"/>
  <c r="J8" i="16"/>
  <c r="J9" i="16"/>
  <c r="J10" i="16"/>
  <c r="J12" i="16"/>
  <c r="H12" i="16"/>
  <c r="I12" i="16"/>
  <c r="J13" i="16"/>
  <c r="J14" i="16"/>
  <c r="J15" i="16"/>
  <c r="J16" i="16"/>
  <c r="J17" i="16"/>
  <c r="J18" i="16"/>
  <c r="J19" i="16"/>
  <c r="J20" i="16"/>
  <c r="I4" i="16"/>
  <c r="I5" i="16"/>
  <c r="I6" i="16"/>
  <c r="I7" i="16"/>
  <c r="I8" i="16"/>
  <c r="I9" i="16"/>
  <c r="I10" i="16"/>
  <c r="I13" i="16"/>
  <c r="I14" i="16"/>
  <c r="H14" i="16"/>
  <c r="G16" i="24" s="1"/>
  <c r="H16" i="24" s="1"/>
  <c r="I15" i="16"/>
  <c r="I16" i="16"/>
  <c r="I17" i="16"/>
  <c r="I18" i="16"/>
  <c r="I19" i="16"/>
  <c r="I20" i="16"/>
  <c r="H4" i="16"/>
  <c r="G6" i="24" s="1"/>
  <c r="H6" i="24" s="1"/>
  <c r="H5" i="16"/>
  <c r="T7" i="24" s="1"/>
  <c r="U7" i="24" s="1"/>
  <c r="H6" i="16"/>
  <c r="T8" i="24" s="1"/>
  <c r="U8" i="24" s="1"/>
  <c r="G8" i="24"/>
  <c r="H8" i="24" s="1"/>
  <c r="H7" i="16"/>
  <c r="T9" i="24" s="1"/>
  <c r="U9" i="24" s="1"/>
  <c r="O9" i="24"/>
  <c r="P9" i="24" s="1"/>
  <c r="H8" i="16"/>
  <c r="H9" i="16"/>
  <c r="G11" i="24" s="1"/>
  <c r="H11" i="24" s="1"/>
  <c r="H10" i="16"/>
  <c r="G12" i="24" s="1"/>
  <c r="H12" i="24" s="1"/>
  <c r="H13" i="16"/>
  <c r="H15" i="16"/>
  <c r="O17" i="24" s="1"/>
  <c r="P17" i="24" s="1"/>
  <c r="H16" i="16"/>
  <c r="H17" i="16"/>
  <c r="H18" i="16"/>
  <c r="O20" i="24" s="1"/>
  <c r="P20" i="24" s="1"/>
  <c r="H19" i="16"/>
  <c r="G21" i="24" s="1"/>
  <c r="H21" i="24" s="1"/>
  <c r="H20" i="16"/>
  <c r="T48" i="24"/>
  <c r="U48" i="24" s="1"/>
  <c r="O6" i="24"/>
  <c r="P6" i="24" s="1"/>
  <c r="T51" i="24"/>
  <c r="U51" i="24" s="1"/>
  <c r="O54" i="24"/>
  <c r="P54" i="24" s="1"/>
  <c r="O8" i="24"/>
  <c r="P8" i="24" s="1"/>
  <c r="G44" i="24"/>
  <c r="H44" i="24" s="1"/>
  <c r="G55" i="24"/>
  <c r="H55" i="24" s="1"/>
  <c r="T23" i="24"/>
  <c r="U23" i="24" s="1"/>
  <c r="O47" i="24"/>
  <c r="P47" i="24" s="1"/>
  <c r="G47" i="24"/>
  <c r="H47" i="24"/>
  <c r="T54" i="24"/>
  <c r="U54" i="24" s="1"/>
  <c r="G58" i="24"/>
  <c r="H58" i="24" s="1"/>
  <c r="O58" i="24"/>
  <c r="P58" i="24" s="1"/>
  <c r="T58" i="24"/>
  <c r="U58" i="24" s="1"/>
  <c r="G10" i="24" l="1"/>
  <c r="H10" i="24" s="1"/>
  <c r="O34" i="24"/>
  <c r="P34" i="24" s="1"/>
  <c r="G42" i="24"/>
  <c r="H42" i="24" s="1"/>
  <c r="O45" i="24"/>
  <c r="P45" i="24" s="1"/>
  <c r="T38" i="24"/>
  <c r="U38" i="24" s="1"/>
  <c r="T27" i="24"/>
  <c r="U27" i="24" s="1"/>
  <c r="O28" i="24"/>
  <c r="P28" i="24" s="1"/>
  <c r="G54" i="24"/>
  <c r="H54" i="24" s="1"/>
  <c r="T24" i="24"/>
  <c r="U24" i="24" s="1"/>
  <c r="G36" i="24"/>
  <c r="H36" i="24" s="1"/>
  <c r="T39" i="24"/>
  <c r="U39" i="24" s="1"/>
  <c r="T47" i="24"/>
  <c r="U47" i="24" s="1"/>
  <c r="O40" i="24"/>
  <c r="P40" i="24" s="1"/>
  <c r="T22" i="24"/>
  <c r="U22" i="24" s="1"/>
  <c r="T19" i="24"/>
  <c r="U19" i="24" s="1"/>
  <c r="O26" i="24"/>
  <c r="P26" i="24" s="1"/>
  <c r="O55" i="24"/>
  <c r="P55" i="24" s="1"/>
  <c r="O25" i="24"/>
  <c r="P25" i="24" s="1"/>
  <c r="G32" i="24"/>
  <c r="H32" i="24" s="1"/>
  <c r="O41" i="24"/>
  <c r="P41" i="24" s="1"/>
  <c r="O48" i="24"/>
  <c r="P48" i="24" s="1"/>
  <c r="O35" i="24"/>
  <c r="P35" i="24" s="1"/>
  <c r="T5" i="24"/>
  <c r="U5" i="24" s="1"/>
  <c r="T31" i="24"/>
  <c r="U31" i="24" s="1"/>
  <c r="G38" i="24"/>
  <c r="H38" i="24" s="1"/>
  <c r="T30" i="24"/>
  <c r="U30" i="24" s="1"/>
  <c r="O13" i="24"/>
  <c r="P13" i="24" s="1"/>
  <c r="O14" i="24"/>
  <c r="P14" i="24" s="1"/>
  <c r="G35" i="24"/>
  <c r="H35" i="24" s="1"/>
  <c r="T14" i="24"/>
  <c r="U14" i="24" s="1"/>
  <c r="T13" i="24"/>
  <c r="U13" i="24" s="1"/>
  <c r="O33" i="24"/>
  <c r="P33" i="24" s="1"/>
  <c r="G39" i="24"/>
  <c r="H39" i="24" s="1"/>
  <c r="G57" i="24"/>
  <c r="H57" i="24" s="1"/>
  <c r="G9" i="24"/>
  <c r="H9" i="24" s="1"/>
  <c r="T10" i="24"/>
  <c r="U10" i="24" s="1"/>
  <c r="G37" i="24"/>
  <c r="H37" i="24" s="1"/>
  <c r="G43" i="24"/>
  <c r="H43" i="24" s="1"/>
  <c r="G28" i="24"/>
  <c r="H28" i="24" s="1"/>
  <c r="T53" i="24"/>
  <c r="U53" i="24" s="1"/>
  <c r="O39" i="24"/>
  <c r="P39" i="24" s="1"/>
  <c r="T11" i="24"/>
  <c r="U11" i="24" s="1"/>
  <c r="G31" i="24"/>
  <c r="H31" i="24" s="1"/>
  <c r="G50" i="24"/>
  <c r="H50" i="24" s="1"/>
  <c r="G33" i="24"/>
  <c r="H33" i="24" s="1"/>
  <c r="O57" i="24"/>
  <c r="P57" i="24" s="1"/>
  <c r="T21" i="24"/>
  <c r="U21" i="24" s="1"/>
  <c r="G45" i="24"/>
  <c r="H45" i="24" s="1"/>
  <c r="O21" i="24"/>
  <c r="P21" i="24" s="1"/>
  <c r="O22" i="24"/>
  <c r="P22" i="24" s="1"/>
  <c r="O7" i="24"/>
  <c r="P7" i="24" s="1"/>
  <c r="T34" i="24"/>
  <c r="U34" i="24" s="1"/>
  <c r="T41" i="24"/>
  <c r="U41" i="24" s="1"/>
  <c r="O44" i="24"/>
  <c r="P44" i="24" s="1"/>
  <c r="T55" i="24"/>
  <c r="U55" i="24" s="1"/>
  <c r="O15" i="24"/>
  <c r="P15" i="24" s="1"/>
  <c r="G24" i="24"/>
  <c r="H24" i="24" s="1"/>
  <c r="O36" i="24"/>
  <c r="P36" i="24" s="1"/>
  <c r="O53" i="24"/>
  <c r="P53" i="24" s="1"/>
  <c r="T61" i="24"/>
  <c r="U61" i="24" s="1"/>
  <c r="T17" i="24"/>
  <c r="U17" i="24" s="1"/>
  <c r="O31" i="24"/>
  <c r="P31" i="24" s="1"/>
  <c r="T36" i="24"/>
  <c r="U36" i="24" s="1"/>
  <c r="O32" i="24"/>
  <c r="P32" i="24" s="1"/>
  <c r="T12" i="24"/>
  <c r="U12" i="24" s="1"/>
  <c r="G48" i="24"/>
  <c r="H48" i="24" s="1"/>
  <c r="G46" i="24"/>
  <c r="H46" i="24" s="1"/>
  <c r="T40" i="24"/>
  <c r="U40" i="24" s="1"/>
  <c r="T45" i="24"/>
  <c r="U45" i="24" s="1"/>
  <c r="O52" i="24"/>
  <c r="P52" i="24" s="1"/>
  <c r="T60" i="24"/>
  <c r="U60" i="24" s="1"/>
  <c r="O24" i="24"/>
  <c r="P24" i="24" s="1"/>
  <c r="G53" i="24"/>
  <c r="H53" i="24" s="1"/>
  <c r="G41" i="24"/>
  <c r="H41" i="24" s="1"/>
  <c r="O10" i="24"/>
  <c r="P10" i="24" s="1"/>
  <c r="T20" i="24"/>
  <c r="U20" i="24" s="1"/>
  <c r="G56" i="24"/>
  <c r="H56" i="24" s="1"/>
  <c r="G19" i="24"/>
  <c r="H19" i="24" s="1"/>
  <c r="G30" i="24"/>
  <c r="H30" i="24" s="1"/>
  <c r="T16" i="24"/>
  <c r="U16" i="24" s="1"/>
  <c r="T35" i="24"/>
  <c r="U35" i="24" s="1"/>
  <c r="G51" i="24"/>
  <c r="H51" i="24" s="1"/>
  <c r="O46" i="24"/>
  <c r="P46" i="24" s="1"/>
  <c r="O23" i="24"/>
  <c r="P23" i="24" s="1"/>
  <c r="O18" i="24"/>
  <c r="P18" i="24" s="1"/>
  <c r="G5" i="24"/>
  <c r="H5" i="24" s="1"/>
  <c r="O27" i="24"/>
  <c r="P27" i="24" s="1"/>
  <c r="O29" i="24"/>
  <c r="P29" i="24" s="1"/>
  <c r="O42" i="24"/>
  <c r="P42" i="24" s="1"/>
  <c r="T49" i="24"/>
  <c r="U49" i="24" s="1"/>
  <c r="G20" i="24"/>
  <c r="H20" i="24" s="1"/>
  <c r="T18" i="24"/>
  <c r="U18" i="24" s="1"/>
  <c r="O59" i="24"/>
  <c r="P59" i="24" s="1"/>
  <c r="O62" i="24"/>
  <c r="P62" i="24" s="1"/>
  <c r="G17" i="24"/>
  <c r="H17" i="24" s="1"/>
  <c r="O5" i="24"/>
  <c r="P5" i="24" s="1"/>
  <c r="T6" i="24"/>
  <c r="U6" i="24" s="1"/>
  <c r="G18" i="24"/>
  <c r="H18" i="24" s="1"/>
  <c r="G7" i="24"/>
  <c r="H7" i="24" s="1"/>
  <c r="O16" i="24"/>
  <c r="P16" i="24" s="1"/>
  <c r="O30" i="24"/>
  <c r="P30" i="24" s="1"/>
  <c r="O37" i="24"/>
  <c r="P37" i="24" s="1"/>
  <c r="T37" i="24"/>
  <c r="U37" i="24" s="1"/>
  <c r="G26" i="24"/>
  <c r="H26" i="24" s="1"/>
  <c r="T25" i="24"/>
  <c r="U25" i="24" s="1"/>
  <c r="G25" i="24"/>
  <c r="H25" i="24" s="1"/>
  <c r="G49" i="24"/>
  <c r="H49" i="24" s="1"/>
  <c r="T15" i="24"/>
  <c r="U15" i="24" s="1"/>
  <c r="T33" i="24"/>
  <c r="U33" i="24" s="1"/>
  <c r="G15" i="24"/>
  <c r="H15" i="24" s="1"/>
  <c r="G14" i="24"/>
  <c r="H14" i="24" s="1"/>
  <c r="T44" i="24"/>
  <c r="U44" i="24" s="1"/>
  <c r="O60" i="24"/>
  <c r="P60" i="24" s="1"/>
  <c r="O19" i="24"/>
  <c r="P19" i="24" s="1"/>
  <c r="O49" i="24"/>
  <c r="P49" i="24" s="1"/>
  <c r="O56" i="24"/>
  <c r="P56" i="24" s="1"/>
  <c r="T26" i="24"/>
  <c r="U26" i="24" s="1"/>
  <c r="O12" i="24"/>
  <c r="P12" i="24" s="1"/>
  <c r="T29" i="24"/>
  <c r="U29" i="24" s="1"/>
  <c r="O11" i="24"/>
  <c r="P11" i="24" s="1"/>
  <c r="G29" i="24"/>
  <c r="H29" i="24" s="1"/>
  <c r="T52" i="24"/>
  <c r="U52" i="24" s="1"/>
  <c r="G34" i="24"/>
  <c r="H34" i="24" s="1"/>
  <c r="T43" i="24"/>
  <c r="U43" i="24" s="1"/>
  <c r="G61" i="24"/>
  <c r="H61" i="24" s="1"/>
  <c r="G40" i="24"/>
  <c r="H40" i="24" s="1"/>
  <c r="O43" i="24"/>
  <c r="P43" i="24" s="1"/>
  <c r="T59" i="24"/>
  <c r="U59" i="24" s="1"/>
  <c r="G59" i="24"/>
  <c r="H59" i="24" s="1"/>
  <c r="O63" i="24"/>
  <c r="P63" i="24" s="1"/>
  <c r="G63" i="24"/>
  <c r="H63" i="24" s="1"/>
  <c r="T62" i="24"/>
  <c r="U62" i="24" s="1"/>
  <c r="G62" i="24"/>
  <c r="H62" i="24" s="1"/>
  <c r="O61" i="24"/>
  <c r="P61" i="24" s="1"/>
  <c r="T63" i="24"/>
  <c r="U63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Canales</author>
  </authors>
  <commentList>
    <comment ref="E23" authorId="0" shapeId="0" xr:uid="{00000000-0006-0000-0100-00000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4" authorId="0" shapeId="0" xr:uid="{00000000-0006-0000-0100-000002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5" authorId="0" shapeId="0" xr:uid="{00000000-0006-0000-0100-000003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6" authorId="0" shapeId="0" xr:uid="{00000000-0006-0000-0100-000004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7" authorId="0" shapeId="0" xr:uid="{00000000-0006-0000-0100-000005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8" authorId="0" shapeId="0" xr:uid="{00000000-0006-0000-0100-000006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9" authorId="0" shapeId="0" xr:uid="{00000000-0006-0000-0100-000007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0" authorId="0" shapeId="0" xr:uid="{00000000-0006-0000-0100-000008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1" authorId="0" shapeId="0" xr:uid="{00000000-0006-0000-0100-000009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2" authorId="0" shapeId="0" xr:uid="{00000000-0006-0000-0100-00000A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3" authorId="0" shapeId="0" xr:uid="{00000000-0006-0000-0100-00000B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4" authorId="0" shapeId="0" xr:uid="{00000000-0006-0000-0100-00000C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5" authorId="0" shapeId="0" xr:uid="{00000000-0006-0000-0100-00000D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6" authorId="0" shapeId="0" xr:uid="{00000000-0006-0000-0100-00000E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7" authorId="0" shapeId="0" xr:uid="{00000000-0006-0000-0100-00000F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8" authorId="0" shapeId="0" xr:uid="{00000000-0006-0000-0100-000010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9" authorId="0" shapeId="0" xr:uid="{00000000-0006-0000-0100-00001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0" authorId="0" shapeId="0" xr:uid="{00000000-0006-0000-0100-000012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1" authorId="0" shapeId="0" xr:uid="{00000000-0006-0000-0100-000013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2" authorId="0" shapeId="0" xr:uid="{00000000-0006-0000-0100-000014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3" authorId="0" shapeId="0" xr:uid="{00000000-0006-0000-0100-000015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4" authorId="0" shapeId="0" xr:uid="{00000000-0006-0000-0100-000016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5" authorId="0" shapeId="0" xr:uid="{00000000-0006-0000-0100-000017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6" authorId="0" shapeId="0" xr:uid="{00000000-0006-0000-0100-000018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7" authorId="0" shapeId="0" xr:uid="{00000000-0006-0000-0100-000019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8" authorId="0" shapeId="0" xr:uid="{00000000-0006-0000-0100-00001A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9" authorId="0" shapeId="0" xr:uid="{00000000-0006-0000-0100-00001B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0" authorId="0" shapeId="0" xr:uid="{00000000-0006-0000-0100-00001C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1" authorId="0" shapeId="0" xr:uid="{00000000-0006-0000-0100-00001D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2" authorId="0" shapeId="0" xr:uid="{00000000-0006-0000-0100-00001E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3" authorId="0" shapeId="0" xr:uid="{00000000-0006-0000-0100-00001F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4" authorId="0" shapeId="0" xr:uid="{00000000-0006-0000-0100-000020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8" authorId="0" shapeId="0" xr:uid="{00000000-0006-0000-0100-00002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Canales</author>
    <author>Juan Vasquez</author>
  </authors>
  <commentList>
    <comment ref="D19" authorId="0" shapeId="0" xr:uid="{00000000-0006-0000-0200-00000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0" authorId="0" shapeId="0" xr:uid="{00000000-0006-0000-0200-000002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1" authorId="0" shapeId="0" xr:uid="{00000000-0006-0000-0200-000003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2" authorId="0" shapeId="0" xr:uid="{00000000-0006-0000-0200-000004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3" authorId="0" shapeId="0" xr:uid="{00000000-0006-0000-0200-000005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4" authorId="0" shapeId="0" xr:uid="{00000000-0006-0000-0200-000006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5" authorId="0" shapeId="0" xr:uid="{00000000-0006-0000-0200-000007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6" authorId="0" shapeId="0" xr:uid="{00000000-0006-0000-0200-000008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7" authorId="0" shapeId="0" xr:uid="{00000000-0006-0000-0200-000009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8" authorId="0" shapeId="0" xr:uid="{00000000-0006-0000-0200-00000A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9" authorId="0" shapeId="0" xr:uid="{00000000-0006-0000-0200-00000B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0" authorId="0" shapeId="0" xr:uid="{00000000-0006-0000-0200-00000C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1" authorId="0" shapeId="0" xr:uid="{00000000-0006-0000-0200-00000D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2" authorId="0" shapeId="0" xr:uid="{00000000-0006-0000-0200-00000E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3" authorId="0" shapeId="0" xr:uid="{00000000-0006-0000-0200-00000F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4" authorId="0" shapeId="0" xr:uid="{00000000-0006-0000-0200-000010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5" authorId="0" shapeId="0" xr:uid="{00000000-0006-0000-0200-00001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6" authorId="0" shapeId="0" xr:uid="{00000000-0006-0000-0200-000012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7" authorId="0" shapeId="0" xr:uid="{00000000-0006-0000-0200-000013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8" authorId="0" shapeId="0" xr:uid="{00000000-0006-0000-0200-000014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9" authorId="0" shapeId="0" xr:uid="{00000000-0006-0000-0200-000015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0" authorId="0" shapeId="0" xr:uid="{00000000-0006-0000-0200-000016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1" authorId="0" shapeId="0" xr:uid="{00000000-0006-0000-0200-000017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2" authorId="0" shapeId="0" xr:uid="{00000000-0006-0000-0200-000018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3" authorId="0" shapeId="0" xr:uid="{00000000-0006-0000-0200-000019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4" authorId="0" shapeId="0" xr:uid="{00000000-0006-0000-0200-00001A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5" authorId="0" shapeId="0" xr:uid="{00000000-0006-0000-0200-00001B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6" authorId="0" shapeId="0" xr:uid="{00000000-0006-0000-0200-00001C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7" authorId="0" shapeId="0" xr:uid="{00000000-0006-0000-0200-00001D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8" authorId="0" shapeId="0" xr:uid="{00000000-0006-0000-0200-00001E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9" authorId="0" shapeId="0" xr:uid="{00000000-0006-0000-0200-00001F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0" authorId="0" shapeId="0" xr:uid="{00000000-0006-0000-0200-000020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1" authorId="0" shapeId="0" xr:uid="{00000000-0006-0000-0200-000021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2" authorId="0" shapeId="0" xr:uid="{00000000-0006-0000-0200-000022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3" authorId="0" shapeId="0" xr:uid="{00000000-0006-0000-0200-000023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4" authorId="0" shapeId="0" xr:uid="{00000000-0006-0000-0200-000024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5" authorId="0" shapeId="0" xr:uid="{00000000-0006-0000-0200-000025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6" authorId="0" shapeId="0" xr:uid="{00000000-0006-0000-0200-000026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7" authorId="0" shapeId="0" xr:uid="{00000000-0006-0000-0200-000027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8" authorId="0" shapeId="0" xr:uid="{00000000-0006-0000-0200-000028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9" authorId="0" shapeId="0" xr:uid="{00000000-0006-0000-0200-000029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60" authorId="0" shapeId="0" xr:uid="{00000000-0006-0000-0200-00002A000000}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79" authorId="1" shapeId="0" xr:uid="{00000000-0006-0000-0200-00002B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0" authorId="1" shapeId="0" xr:uid="{00000000-0006-0000-0200-00002C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1" authorId="1" shapeId="0" xr:uid="{00000000-0006-0000-0200-00002D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2" authorId="1" shapeId="0" xr:uid="{00000000-0006-0000-0200-00002E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3" authorId="1" shapeId="0" xr:uid="{00000000-0006-0000-0200-00002F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4" authorId="1" shapeId="0" xr:uid="{00000000-0006-0000-0200-000030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5" authorId="1" shapeId="0" xr:uid="{00000000-0006-0000-0200-000031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6" authorId="1" shapeId="0" xr:uid="{00000000-0006-0000-0200-000032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7" authorId="1" shapeId="0" xr:uid="{00000000-0006-0000-0200-000033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8" authorId="1" shapeId="0" xr:uid="{00000000-0006-0000-0200-000034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89" authorId="1" shapeId="0" xr:uid="{00000000-0006-0000-0200-000035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90" authorId="1" shapeId="0" xr:uid="{00000000-0006-0000-0200-000036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91" authorId="1" shapeId="0" xr:uid="{00000000-0006-0000-0200-000037000000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92" authorId="1" shapeId="0" xr:uid="{49737BEB-2FBE-4B3B-9A37-EA8CE9E3752B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93" authorId="1" shapeId="0" xr:uid="{D8F3737B-8453-4AB5-954A-EDE1DEBAA082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  <comment ref="D94" authorId="1" shapeId="0" xr:uid="{F80392CE-05FA-4420-9940-8AB5DC7BEC84}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</commentList>
</comments>
</file>

<file path=xl/sharedStrings.xml><?xml version="1.0" encoding="utf-8"?>
<sst xmlns="http://schemas.openxmlformats.org/spreadsheetml/2006/main" count="888" uniqueCount="96">
  <si>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</si>
  <si>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</si>
  <si>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</si>
  <si>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</si>
  <si>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</si>
  <si>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</si>
  <si>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</si>
  <si>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</si>
  <si>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</si>
  <si>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</si>
  <si>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</si>
  <si>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</si>
  <si>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</si>
  <si>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</si>
  <si>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</si>
  <si>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</si>
  <si>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</si>
  <si>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DOLo</t>
  </si>
  <si>
    <t>IPCo</t>
  </si>
  <si>
    <t>PPIturbo</t>
  </si>
  <si>
    <t>PPIo</t>
  </si>
  <si>
    <t>Valores Base</t>
  </si>
  <si>
    <t>Coeficientes SING</t>
  </si>
  <si>
    <t>COEF1</t>
  </si>
  <si>
    <t>COEF2</t>
  </si>
  <si>
    <t>COEF3</t>
  </si>
  <si>
    <t>DOLi/DOLo</t>
  </si>
  <si>
    <t>PPIturbi/PPIturbo</t>
  </si>
  <si>
    <t>PPIi/PPIo</t>
  </si>
  <si>
    <t>IPCi/IPCo</t>
  </si>
  <si>
    <t>Índice</t>
  </si>
  <si>
    <t>Mes</t>
  </si>
  <si>
    <t>Decreto</t>
  </si>
  <si>
    <t>107/2012</t>
  </si>
  <si>
    <t>4T/2013</t>
  </si>
  <si>
    <t>(*) Definición de parámetros de indexación conforme a lo establecido en los puntos de los siguientes decretos:</t>
  </si>
  <si>
    <t>9T/2013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</si>
  <si>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</si>
  <si>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</si>
  <si>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</si>
  <si>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</si>
  <si>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</si>
  <si>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</si>
  <si>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</si>
  <si>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</si>
  <si>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1T/2014</t>
  </si>
  <si>
    <t>Decreto 1T/2014</t>
  </si>
  <si>
    <t>Resolución Exenta N°462/2014</t>
  </si>
  <si>
    <t>10T/2014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</si>
  <si>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</si>
  <si>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</si>
  <si>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</si>
  <si>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</si>
  <si>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</si>
  <si>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</si>
  <si>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</si>
  <si>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14T/2015</t>
  </si>
  <si>
    <t>Decreto 14T/2015</t>
  </si>
  <si>
    <t>1.2 "Fórmulas de indexación" del Artículo Primero del Decreto N° 17T/2015 del Ministerio de Energía</t>
  </si>
  <si>
    <t>17T/2015</t>
  </si>
  <si>
    <t>Decreto 17T/2015</t>
  </si>
  <si>
    <t>Decreto 17T/2016</t>
  </si>
  <si>
    <t>5T/2016</t>
  </si>
  <si>
    <t>Decreto 5T/2016</t>
  </si>
  <si>
    <t>1.2 "Fórmulas de indexación" del Artículo Primero del Decreto N° 5T/2016 del Ministerio de Energía</t>
  </si>
  <si>
    <t>2T/2017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</si>
  <si>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</si>
  <si>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</si>
  <si>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</si>
  <si>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</si>
  <si>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</si>
  <si>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</si>
  <si>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</si>
  <si>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</si>
  <si>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</si>
  <si>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</si>
  <si>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5T/2017</t>
  </si>
  <si>
    <t>Resolución Exenta N°110/2018</t>
  </si>
  <si>
    <t>Decreto 1T/2018</t>
  </si>
  <si>
    <t>1.2 "Fórmulas de indexación" del Artículo Primero del Decreto N° 1T/2018 del Ministerio de Energía</t>
  </si>
  <si>
    <t>1T/2018</t>
  </si>
  <si>
    <t>12T/2018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</si>
  <si>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</si>
  <si>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</si>
  <si>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</si>
  <si>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</si>
  <si>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</si>
  <si>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(**) Hasta octubre de 2019, corresponden a los Coeficientes del Subsistema Centro Sur del SIC</t>
  </si>
  <si>
    <t>(*) Hasta octubre de 2019, corresponden a los Coeficientes del Subsistema Norte del SIC</t>
  </si>
  <si>
    <t>Coeficientes Subsistema Centro - Norte (*)</t>
  </si>
  <si>
    <t>Coeficientes Subsistema Sur (**)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</si>
  <si>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</si>
  <si>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</si>
  <si>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</si>
  <si>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</si>
  <si>
    <t>Decreto 2T/2020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</si>
</sst>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_(* #,##0.00000_);_(* \(#,##0.00000\);_(* &quot;-&quot;??_);_(@_)"/>
    <numFmt numFmtId="167" formatCode="0.000000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2" fillId="0" borderId="7" xfId="2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4" fontId="0" fillId="0" borderId="8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3" fillId="4" borderId="15" xfId="0" applyFont="1" applyFill="1" applyBorder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164" fontId="0" fillId="0" borderId="18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166" fontId="0" fillId="0" borderId="1" xfId="3" applyNumberFormat="1" applyFont="1" applyFill="1" applyBorder="1" applyAlignment="1">
      <alignment horizontal="center"/>
    </xf>
    <xf numFmtId="17" fontId="1" fillId="0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Continuous"/>
    </xf>
    <xf numFmtId="0" fontId="3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3" fillId="3" borderId="23" xfId="0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17" fontId="1" fillId="0" borderId="25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6" fontId="0" fillId="0" borderId="21" xfId="3" applyNumberFormat="1" applyFont="1" applyFill="1" applyBorder="1" applyAlignment="1">
      <alignment horizontal="center"/>
    </xf>
    <xf numFmtId="17" fontId="1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7" fontId="1" fillId="5" borderId="24" xfId="0" applyNumberFormat="1" applyFont="1" applyFill="1" applyBorder="1" applyAlignment="1">
      <alignment horizontal="center"/>
    </xf>
    <xf numFmtId="166" fontId="6" fillId="5" borderId="1" xfId="3" applyNumberFormat="1" applyFont="1" applyFill="1" applyBorder="1" applyAlignment="1">
      <alignment horizontal="center"/>
    </xf>
    <xf numFmtId="166" fontId="6" fillId="5" borderId="21" xfId="3" applyNumberFormat="1" applyFont="1" applyFill="1" applyBorder="1" applyAlignment="1">
      <alignment horizontal="center"/>
    </xf>
    <xf numFmtId="17" fontId="1" fillId="5" borderId="18" xfId="0" applyNumberFormat="1" applyFont="1" applyFill="1" applyBorder="1" applyAlignment="1">
      <alignment horizontal="center"/>
    </xf>
    <xf numFmtId="17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1" fillId="0" borderId="26" xfId="0" applyNumberFormat="1" applyFont="1" applyFill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166" fontId="0" fillId="0" borderId="27" xfId="3" applyNumberFormat="1" applyFont="1" applyFill="1" applyBorder="1" applyAlignment="1">
      <alignment horizontal="center"/>
    </xf>
    <xf numFmtId="166" fontId="0" fillId="0" borderId="30" xfId="3" applyNumberFormat="1" applyFont="1" applyFill="1" applyBorder="1" applyAlignment="1">
      <alignment horizontal="center"/>
    </xf>
    <xf numFmtId="17" fontId="1" fillId="0" borderId="28" xfId="0" applyNumberFormat="1" applyFont="1" applyFill="1" applyBorder="1" applyAlignment="1">
      <alignment horizontal="center"/>
    </xf>
    <xf numFmtId="17" fontId="1" fillId="0" borderId="32" xfId="0" applyNumberFormat="1" applyFont="1" applyFill="1" applyBorder="1" applyAlignment="1">
      <alignment horizontal="center"/>
    </xf>
    <xf numFmtId="164" fontId="1" fillId="0" borderId="33" xfId="3" applyFont="1" applyFill="1" applyBorder="1" applyAlignment="1">
      <alignment horizontal="center"/>
    </xf>
    <xf numFmtId="164" fontId="1" fillId="0" borderId="34" xfId="3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7" fontId="1" fillId="0" borderId="36" xfId="0" applyNumberFormat="1" applyFont="1" applyFill="1" applyBorder="1" applyAlignment="1">
      <alignment horizontal="center"/>
    </xf>
    <xf numFmtId="166" fontId="1" fillId="0" borderId="33" xfId="3" applyNumberFormat="1" applyFont="1" applyFill="1" applyBorder="1" applyAlignment="1">
      <alignment horizontal="center"/>
    </xf>
    <xf numFmtId="166" fontId="1" fillId="0" borderId="35" xfId="3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1" fillId="5" borderId="37" xfId="0" applyNumberFormat="1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64" fontId="6" fillId="5" borderId="39" xfId="3" applyFon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40" xfId="0" applyNumberFormat="1" applyFill="1" applyBorder="1" applyAlignment="1">
      <alignment horizontal="center"/>
    </xf>
    <xf numFmtId="17" fontId="1" fillId="5" borderId="41" xfId="0" applyNumberFormat="1" applyFont="1" applyFill="1" applyBorder="1" applyAlignment="1">
      <alignment horizontal="center"/>
    </xf>
    <xf numFmtId="166" fontId="6" fillId="5" borderId="38" xfId="3" applyNumberFormat="1" applyFont="1" applyFill="1" applyBorder="1" applyAlignment="1">
      <alignment horizontal="center"/>
    </xf>
    <xf numFmtId="166" fontId="6" fillId="5" borderId="40" xfId="3" applyNumberFormat="1" applyFont="1" applyFill="1" applyBorder="1" applyAlignment="1">
      <alignment horizontal="center"/>
    </xf>
    <xf numFmtId="17" fontId="1" fillId="5" borderId="39" xfId="0" applyNumberFormat="1" applyFont="1" applyFill="1" applyBorder="1" applyAlignment="1">
      <alignment horizontal="center"/>
    </xf>
    <xf numFmtId="17" fontId="1" fillId="0" borderId="27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7" fontId="1" fillId="0" borderId="3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7" fontId="1" fillId="5" borderId="38" xfId="0" applyNumberFormat="1" applyFont="1" applyFill="1" applyBorder="1" applyAlignment="1">
      <alignment horizontal="center"/>
    </xf>
    <xf numFmtId="10" fontId="0" fillId="0" borderId="30" xfId="7" applyNumberFormat="1" applyFont="1" applyFill="1" applyBorder="1" applyAlignment="1">
      <alignment horizontal="center"/>
    </xf>
    <xf numFmtId="10" fontId="1" fillId="0" borderId="35" xfId="7" applyNumberFormat="1" applyFont="1" applyFill="1" applyBorder="1" applyAlignment="1">
      <alignment horizontal="center"/>
    </xf>
    <xf numFmtId="10" fontId="6" fillId="5" borderId="40" xfId="7" applyNumberFormat="1" applyFont="1" applyFill="1" applyBorder="1" applyAlignment="1">
      <alignment horizontal="center"/>
    </xf>
    <xf numFmtId="167" fontId="1" fillId="0" borderId="1" xfId="3" applyNumberFormat="1" applyFont="1" applyFill="1" applyBorder="1" applyAlignment="1">
      <alignment horizontal="center"/>
    </xf>
    <xf numFmtId="167" fontId="1" fillId="5" borderId="1" xfId="3" applyNumberFormat="1" applyFont="1" applyFill="1" applyBorder="1" applyAlignment="1">
      <alignment horizontal="center"/>
    </xf>
    <xf numFmtId="167" fontId="1" fillId="0" borderId="27" xfId="3" applyNumberFormat="1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64" fontId="0" fillId="0" borderId="34" xfId="3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6" fontId="0" fillId="0" borderId="33" xfId="3" applyNumberFormat="1" applyFont="1" applyFill="1" applyBorder="1" applyAlignment="1">
      <alignment horizontal="center"/>
    </xf>
    <xf numFmtId="166" fontId="0" fillId="0" borderId="35" xfId="3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7" fontId="1" fillId="0" borderId="33" xfId="3" applyNumberFormat="1" applyFont="1" applyFill="1" applyBorder="1" applyAlignment="1">
      <alignment horizontal="center"/>
    </xf>
    <xf numFmtId="167" fontId="1" fillId="5" borderId="38" xfId="3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0" fontId="0" fillId="0" borderId="35" xfId="7" applyNumberFormat="1" applyFont="1" applyFill="1" applyBorder="1" applyAlignment="1">
      <alignment horizontal="center"/>
    </xf>
    <xf numFmtId="17" fontId="1" fillId="5" borderId="42" xfId="0" applyNumberFormat="1" applyFont="1" applyFill="1" applyBorder="1" applyAlignment="1">
      <alignment horizontal="center"/>
    </xf>
    <xf numFmtId="17" fontId="1" fillId="5" borderId="43" xfId="0" applyNumberFormat="1" applyFont="1" applyFill="1" applyBorder="1" applyAlignment="1">
      <alignment horizontal="center"/>
    </xf>
    <xf numFmtId="164" fontId="6" fillId="5" borderId="42" xfId="3" applyFont="1" applyFill="1" applyBorder="1" applyAlignment="1">
      <alignment horizontal="center"/>
    </xf>
    <xf numFmtId="10" fontId="6" fillId="5" borderId="44" xfId="7" applyNumberFormat="1" applyFont="1" applyFill="1" applyBorder="1" applyAlignment="1">
      <alignment horizontal="center"/>
    </xf>
    <xf numFmtId="164" fontId="6" fillId="5" borderId="45" xfId="3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3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5" borderId="3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5" borderId="4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0" fontId="1" fillId="0" borderId="33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8" xfId="7" applyNumberFormat="1" applyFont="1" applyFill="1" applyBorder="1" applyAlignment="1">
      <alignment horizontal="center"/>
    </xf>
    <xf numFmtId="10" fontId="0" fillId="0" borderId="33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1" fillId="5" borderId="46" xfId="0" applyNumberFormat="1" applyFont="1" applyFill="1" applyBorder="1" applyAlignment="1">
      <alignment horizontal="center"/>
    </xf>
    <xf numFmtId="10" fontId="6" fillId="5" borderId="42" xfId="7" applyNumberFormat="1" applyFont="1" applyFill="1" applyBorder="1" applyAlignment="1">
      <alignment horizontal="center"/>
    </xf>
    <xf numFmtId="17" fontId="1" fillId="0" borderId="38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40" xfId="7" applyNumberFormat="1" applyFont="1" applyFill="1" applyBorder="1" applyAlignment="1">
      <alignment horizontal="center"/>
    </xf>
    <xf numFmtId="17" fontId="1" fillId="0" borderId="41" xfId="0" applyNumberFormat="1" applyFont="1" applyFill="1" applyBorder="1" applyAlignment="1">
      <alignment horizontal="center"/>
    </xf>
    <xf numFmtId="164" fontId="0" fillId="0" borderId="39" xfId="3" applyFont="1" applyFill="1" applyBorder="1" applyAlignment="1">
      <alignment horizontal="center"/>
    </xf>
    <xf numFmtId="10" fontId="0" fillId="0" borderId="38" xfId="7" applyNumberFormat="1" applyFont="1" applyFill="1" applyBorder="1" applyAlignment="1">
      <alignment horizontal="center"/>
    </xf>
    <xf numFmtId="17" fontId="1" fillId="5" borderId="9" xfId="0" applyNumberFormat="1" applyFont="1" applyFill="1" applyBorder="1" applyAlignment="1">
      <alignment horizontal="center"/>
    </xf>
    <xf numFmtId="17" fontId="1" fillId="5" borderId="15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1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8" fillId="5" borderId="1" xfId="3" applyFont="1" applyFill="1" applyBorder="1" applyAlignment="1">
      <alignment horizontal="center"/>
    </xf>
    <xf numFmtId="164" fontId="9" fillId="0" borderId="33" xfId="3" applyFont="1" applyFill="1" applyBorder="1" applyAlignment="1">
      <alignment horizontal="center"/>
    </xf>
    <xf numFmtId="164" fontId="9" fillId="0" borderId="34" xfId="3" applyFont="1" applyFill="1" applyBorder="1" applyAlignment="1">
      <alignment horizontal="center"/>
    </xf>
    <xf numFmtId="166" fontId="9" fillId="0" borderId="33" xfId="3" applyNumberFormat="1" applyFont="1" applyFill="1" applyBorder="1" applyAlignment="1">
      <alignment horizontal="center"/>
    </xf>
    <xf numFmtId="166" fontId="9" fillId="0" borderId="35" xfId="3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7" fontId="1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65" fontId="0" fillId="5" borderId="30" xfId="0" applyNumberFormat="1" applyFill="1" applyBorder="1" applyAlignment="1">
      <alignment horizontal="center"/>
    </xf>
    <xf numFmtId="17" fontId="1" fillId="5" borderId="31" xfId="0" applyNumberFormat="1" applyFont="1" applyFill="1" applyBorder="1" applyAlignment="1">
      <alignment horizontal="center"/>
    </xf>
    <xf numFmtId="166" fontId="6" fillId="5" borderId="27" xfId="3" applyNumberFormat="1" applyFont="1" applyFill="1" applyBorder="1" applyAlignment="1">
      <alignment horizontal="center"/>
    </xf>
    <xf numFmtId="166" fontId="6" fillId="5" borderId="30" xfId="3" applyNumberFormat="1" applyFont="1" applyFill="1" applyBorder="1" applyAlignment="1">
      <alignment horizontal="center"/>
    </xf>
    <xf numFmtId="17" fontId="1" fillId="5" borderId="28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6" fontId="0" fillId="0" borderId="38" xfId="3" applyNumberFormat="1" applyFont="1" applyFill="1" applyBorder="1" applyAlignment="1">
      <alignment horizontal="center"/>
    </xf>
    <xf numFmtId="166" fontId="0" fillId="0" borderId="40" xfId="3" applyNumberFormat="1" applyFont="1" applyFill="1" applyBorder="1" applyAlignment="1">
      <alignment horizontal="center"/>
    </xf>
    <xf numFmtId="17" fontId="1" fillId="0" borderId="39" xfId="0" applyNumberFormat="1" applyFont="1" applyFill="1" applyBorder="1" applyAlignment="1">
      <alignment horizontal="center"/>
    </xf>
    <xf numFmtId="2" fontId="0" fillId="5" borderId="42" xfId="0" applyNumberFormat="1" applyFill="1" applyBorder="1" applyAlignment="1">
      <alignment horizontal="center"/>
    </xf>
    <xf numFmtId="4" fontId="0" fillId="5" borderId="47" xfId="0" applyNumberFormat="1" applyFill="1" applyBorder="1" applyAlignment="1">
      <alignment horizontal="center"/>
    </xf>
    <xf numFmtId="165" fontId="0" fillId="5" borderId="42" xfId="0" applyNumberFormat="1" applyFill="1" applyBorder="1" applyAlignment="1">
      <alignment horizontal="center"/>
    </xf>
    <xf numFmtId="167" fontId="1" fillId="5" borderId="42" xfId="3" applyNumberFormat="1" applyFont="1" applyFill="1" applyBorder="1" applyAlignment="1">
      <alignment horizontal="center"/>
    </xf>
    <xf numFmtId="17" fontId="1" fillId="5" borderId="27" xfId="0" applyNumberFormat="1" applyFon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165" fontId="0" fillId="5" borderId="27" xfId="0" applyNumberFormat="1" applyFill="1" applyBorder="1" applyAlignment="1">
      <alignment horizontal="center"/>
    </xf>
    <xf numFmtId="167" fontId="1" fillId="5" borderId="27" xfId="3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4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7" fontId="1" fillId="0" borderId="49" xfId="3" applyNumberFormat="1" applyFont="1" applyFill="1" applyBorder="1" applyAlignment="1">
      <alignment horizontal="center"/>
    </xf>
    <xf numFmtId="17" fontId="1" fillId="0" borderId="42" xfId="0" applyNumberFormat="1" applyFont="1" applyFill="1" applyBorder="1" applyAlignment="1">
      <alignment horizontal="center"/>
    </xf>
    <xf numFmtId="164" fontId="0" fillId="0" borderId="42" xfId="3" applyFont="1" applyFill="1" applyBorder="1" applyAlignment="1">
      <alignment horizontal="center"/>
    </xf>
    <xf numFmtId="10" fontId="0" fillId="0" borderId="42" xfId="7" applyNumberFormat="1" applyFont="1" applyFill="1" applyBorder="1" applyAlignment="1">
      <alignment horizontal="center"/>
    </xf>
    <xf numFmtId="17" fontId="1" fillId="5" borderId="33" xfId="0" applyNumberFormat="1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164" fontId="8" fillId="5" borderId="33" xfId="3" applyFont="1" applyFill="1" applyBorder="1" applyAlignment="1">
      <alignment horizontal="center"/>
    </xf>
    <xf numFmtId="10" fontId="8" fillId="5" borderId="35" xfId="7" applyNumberFormat="1" applyFont="1" applyFill="1" applyBorder="1" applyAlignment="1">
      <alignment horizontal="center"/>
    </xf>
    <xf numFmtId="17" fontId="1" fillId="5" borderId="36" xfId="0" applyNumberFormat="1" applyFont="1" applyFill="1" applyBorder="1" applyAlignment="1">
      <alignment horizontal="center"/>
    </xf>
    <xf numFmtId="164" fontId="8" fillId="5" borderId="34" xfId="3" applyFont="1" applyFill="1" applyBorder="1" applyAlignment="1">
      <alignment horizontal="center"/>
    </xf>
    <xf numFmtId="10" fontId="8" fillId="5" borderId="33" xfId="7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17" fontId="1" fillId="0" borderId="46" xfId="0" applyNumberFormat="1" applyFont="1" applyFill="1" applyBorder="1" applyAlignment="1">
      <alignment horizontal="center"/>
    </xf>
    <xf numFmtId="165" fontId="0" fillId="5" borderId="51" xfId="0" applyNumberForma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166" fontId="6" fillId="5" borderId="42" xfId="3" applyNumberFormat="1" applyFont="1" applyFill="1" applyBorder="1" applyAlignment="1">
      <alignment horizontal="center"/>
    </xf>
    <xf numFmtId="166" fontId="6" fillId="5" borderId="44" xfId="3" applyNumberFormat="1" applyFont="1" applyFill="1" applyBorder="1" applyAlignment="1">
      <alignment horizontal="center"/>
    </xf>
    <xf numFmtId="17" fontId="1" fillId="5" borderId="45" xfId="0" applyNumberFormat="1" applyFont="1" applyFill="1" applyBorder="1" applyAlignment="1">
      <alignment horizontal="center"/>
    </xf>
    <xf numFmtId="0" fontId="1" fillId="5" borderId="42" xfId="0" applyNumberFormat="1" applyFont="1" applyFill="1" applyBorder="1" applyAlignment="1">
      <alignment horizontal="center"/>
    </xf>
    <xf numFmtId="164" fontId="8" fillId="5" borderId="42" xfId="3" applyFont="1" applyFill="1" applyBorder="1" applyAlignment="1">
      <alignment horizontal="center"/>
    </xf>
    <xf numFmtId="10" fontId="8" fillId="5" borderId="42" xfId="7" applyNumberFormat="1" applyFont="1" applyFill="1" applyBorder="1" applyAlignment="1">
      <alignment horizontal="center"/>
    </xf>
    <xf numFmtId="10" fontId="8" fillId="5" borderId="44" xfId="7" applyNumberFormat="1" applyFont="1" applyFill="1" applyBorder="1" applyAlignment="1">
      <alignment horizontal="center"/>
    </xf>
    <xf numFmtId="164" fontId="8" fillId="5" borderId="45" xfId="3" applyFont="1" applyFill="1" applyBorder="1" applyAlignment="1">
      <alignment horizontal="center"/>
    </xf>
    <xf numFmtId="4" fontId="0" fillId="0" borderId="0" xfId="0" applyNumberFormat="1"/>
    <xf numFmtId="0" fontId="1" fillId="5" borderId="27" xfId="0" applyNumberFormat="1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10" fontId="6" fillId="5" borderId="30" xfId="7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7" fontId="1" fillId="0" borderId="38" xfId="3" applyNumberFormat="1" applyFont="1" applyFill="1" applyBorder="1" applyAlignment="1">
      <alignment horizontal="center"/>
    </xf>
    <xf numFmtId="17" fontId="1" fillId="5" borderId="32" xfId="0" applyNumberFormat="1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64" fontId="6" fillId="5" borderId="34" xfId="3" applyFon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6" fontId="6" fillId="5" borderId="33" xfId="3" applyNumberFormat="1" applyFont="1" applyFill="1" applyBorder="1" applyAlignment="1">
      <alignment horizontal="center"/>
    </xf>
    <xf numFmtId="166" fontId="6" fillId="5" borderId="35" xfId="3" applyNumberFormat="1" applyFont="1" applyFill="1" applyBorder="1" applyAlignment="1">
      <alignment horizontal="center"/>
    </xf>
    <xf numFmtId="17" fontId="1" fillId="5" borderId="34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7" fontId="1" fillId="0" borderId="42" xfId="3" applyNumberFormat="1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7" fontId="1" fillId="5" borderId="33" xfId="3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7" fontId="1" fillId="5" borderId="53" xfId="0" applyNumberFormat="1" applyFont="1" applyFill="1" applyBorder="1" applyAlignment="1">
      <alignment horizontal="center"/>
    </xf>
    <xf numFmtId="10" fontId="6" fillId="5" borderId="33" xfId="7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10" fontId="0" fillId="0" borderId="44" xfId="7" applyNumberFormat="1" applyFont="1" applyFill="1" applyBorder="1" applyAlignment="1">
      <alignment horizontal="center"/>
    </xf>
    <xf numFmtId="17" fontId="1" fillId="0" borderId="43" xfId="0" applyNumberFormat="1" applyFont="1" applyFill="1" applyBorder="1" applyAlignment="1">
      <alignment horizontal="center"/>
    </xf>
    <xf numFmtId="164" fontId="0" fillId="0" borderId="45" xfId="3" applyFont="1" applyFill="1" applyBorder="1" applyAlignment="1">
      <alignment horizontal="center"/>
    </xf>
    <xf numFmtId="10" fontId="6" fillId="5" borderId="35" xfId="7" applyNumberFormat="1" applyFont="1" applyFill="1" applyBorder="1" applyAlignment="1">
      <alignment horizontal="center"/>
    </xf>
    <xf numFmtId="164" fontId="6" fillId="5" borderId="54" xfId="3" applyFont="1" applyFill="1" applyBorder="1" applyAlignment="1">
      <alignment horizontal="center"/>
    </xf>
    <xf numFmtId="10" fontId="0" fillId="0" borderId="0" xfId="0" applyNumberFormat="1"/>
    <xf numFmtId="17" fontId="1" fillId="0" borderId="55" xfId="0" applyNumberFormat="1" applyFont="1" applyFill="1" applyBorder="1" applyAlignment="1">
      <alignment horizontal="center"/>
    </xf>
    <xf numFmtId="17" fontId="1" fillId="0" borderId="45" xfId="0" applyNumberFormat="1" applyFont="1" applyFill="1" applyBorder="1" applyAlignment="1">
      <alignment horizontal="center"/>
    </xf>
    <xf numFmtId="0" fontId="1" fillId="5" borderId="53" xfId="0" applyNumberFormat="1" applyFont="1" applyFill="1" applyBorder="1" applyAlignment="1">
      <alignment horizontal="center"/>
    </xf>
    <xf numFmtId="164" fontId="6" fillId="5" borderId="53" xfId="3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0" fontId="1" fillId="5" borderId="56" xfId="0" applyNumberFormat="1" applyFont="1" applyFill="1" applyBorder="1" applyAlignment="1">
      <alignment horizontal="center"/>
    </xf>
    <xf numFmtId="10" fontId="6" fillId="5" borderId="57" xfId="7" applyNumberFormat="1" applyFont="1" applyFill="1" applyBorder="1" applyAlignment="1">
      <alignment horizontal="center"/>
    </xf>
    <xf numFmtId="17" fontId="1" fillId="5" borderId="58" xfId="0" applyNumberFormat="1" applyFont="1" applyFill="1" applyBorder="1" applyAlignment="1">
      <alignment horizontal="center"/>
    </xf>
    <xf numFmtId="164" fontId="6" fillId="5" borderId="56" xfId="3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/>
    </xf>
    <xf numFmtId="166" fontId="6" fillId="0" borderId="21" xfId="3" applyNumberFormat="1" applyFont="1" applyFill="1" applyBorder="1" applyAlignment="1">
      <alignment horizontal="center"/>
    </xf>
    <xf numFmtId="164" fontId="6" fillId="0" borderId="42" xfId="3" applyFont="1" applyFill="1" applyBorder="1" applyAlignment="1">
      <alignment horizontal="center"/>
    </xf>
    <xf numFmtId="164" fontId="6" fillId="0" borderId="45" xfId="3" applyFont="1" applyFill="1" applyBorder="1" applyAlignment="1">
      <alignment horizontal="center"/>
    </xf>
    <xf numFmtId="165" fontId="0" fillId="0" borderId="47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6" fontId="6" fillId="0" borderId="42" xfId="3" applyNumberFormat="1" applyFont="1" applyFill="1" applyBorder="1" applyAlignment="1">
      <alignment horizontal="center"/>
    </xf>
    <xf numFmtId="166" fontId="6" fillId="0" borderId="44" xfId="3" applyNumberFormat="1" applyFont="1" applyFill="1" applyBorder="1" applyAlignment="1">
      <alignment horizontal="center"/>
    </xf>
    <xf numFmtId="10" fontId="6" fillId="0" borderId="44" xfId="7" applyNumberFormat="1" applyFont="1" applyFill="1" applyBorder="1" applyAlignment="1">
      <alignment horizontal="center"/>
    </xf>
    <xf numFmtId="10" fontId="6" fillId="0" borderId="42" xfId="7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3" fillId="5" borderId="60" xfId="0" applyFont="1" applyFill="1" applyBorder="1"/>
    <xf numFmtId="0" fontId="3" fillId="5" borderId="61" xfId="0" applyFont="1" applyFill="1" applyBorder="1"/>
    <xf numFmtId="17" fontId="1" fillId="3" borderId="52" xfId="0" applyNumberFormat="1" applyFont="1" applyFill="1" applyBorder="1" applyAlignment="1">
      <alignment horizontal="center"/>
    </xf>
    <xf numFmtId="164" fontId="6" fillId="3" borderId="62" xfId="3" applyFont="1" applyFill="1" applyBorder="1" applyAlignment="1">
      <alignment horizontal="center"/>
    </xf>
    <xf numFmtId="166" fontId="6" fillId="3" borderId="62" xfId="3" applyNumberFormat="1" applyFont="1" applyFill="1" applyBorder="1" applyAlignment="1">
      <alignment horizontal="center"/>
    </xf>
    <xf numFmtId="166" fontId="6" fillId="3" borderId="63" xfId="3" applyNumberFormat="1" applyFont="1" applyFill="1" applyBorder="1" applyAlignment="1">
      <alignment horizontal="center"/>
    </xf>
    <xf numFmtId="17" fontId="1" fillId="3" borderId="64" xfId="0" applyNumberFormat="1" applyFont="1" applyFill="1" applyBorder="1" applyAlignment="1">
      <alignment horizontal="center"/>
    </xf>
    <xf numFmtId="164" fontId="6" fillId="3" borderId="48" xfId="3" applyFont="1" applyFill="1" applyBorder="1" applyAlignment="1">
      <alignment horizontal="center"/>
    </xf>
    <xf numFmtId="166" fontId="6" fillId="3" borderId="48" xfId="3" applyNumberFormat="1" applyFont="1" applyFill="1" applyBorder="1" applyAlignment="1">
      <alignment horizontal="center"/>
    </xf>
    <xf numFmtId="166" fontId="6" fillId="3" borderId="56" xfId="3" applyNumberFormat="1" applyFont="1" applyFill="1" applyBorder="1" applyAlignment="1">
      <alignment horizontal="center"/>
    </xf>
    <xf numFmtId="17" fontId="1" fillId="3" borderId="48" xfId="0" applyNumberFormat="1" applyFont="1" applyFill="1" applyBorder="1" applyAlignment="1">
      <alignment horizontal="center"/>
    </xf>
    <xf numFmtId="0" fontId="1" fillId="3" borderId="48" xfId="0" applyNumberFormat="1" applyFont="1" applyFill="1" applyBorder="1" applyAlignment="1">
      <alignment horizontal="center"/>
    </xf>
    <xf numFmtId="10" fontId="6" fillId="3" borderId="56" xfId="7" applyNumberFormat="1" applyFont="1" applyFill="1" applyBorder="1" applyAlignment="1">
      <alignment horizontal="center"/>
    </xf>
    <xf numFmtId="17" fontId="1" fillId="3" borderId="62" xfId="0" applyNumberFormat="1" applyFont="1" applyFill="1" applyBorder="1" applyAlignment="1">
      <alignment horizontal="center"/>
    </xf>
    <xf numFmtId="0" fontId="1" fillId="3" borderId="62" xfId="0" applyNumberFormat="1" applyFont="1" applyFill="1" applyBorder="1" applyAlignment="1">
      <alignment horizontal="center"/>
    </xf>
    <xf numFmtId="10" fontId="6" fillId="3" borderId="63" xfId="7" applyNumberFormat="1" applyFont="1" applyFill="1" applyBorder="1" applyAlignment="1">
      <alignment horizontal="center"/>
    </xf>
    <xf numFmtId="17" fontId="1" fillId="3" borderId="55" xfId="0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center"/>
    </xf>
    <xf numFmtId="166" fontId="6" fillId="3" borderId="0" xfId="3" applyNumberFormat="1" applyFont="1" applyFill="1" applyBorder="1" applyAlignment="1">
      <alignment horizontal="center"/>
    </xf>
    <xf numFmtId="166" fontId="6" fillId="3" borderId="54" xfId="3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0" fontId="6" fillId="3" borderId="54" xfId="7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6" fillId="0" borderId="27" xfId="3" applyFont="1" applyFill="1" applyBorder="1" applyAlignment="1">
      <alignment horizontal="center"/>
    </xf>
    <xf numFmtId="166" fontId="6" fillId="0" borderId="27" xfId="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1" fillId="5" borderId="59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164" fontId="6" fillId="5" borderId="59" xfId="3" applyFont="1" applyFill="1" applyBorder="1" applyAlignment="1">
      <alignment horizontal="center"/>
    </xf>
    <xf numFmtId="10" fontId="6" fillId="5" borderId="66" xfId="7" applyNumberFormat="1" applyFont="1" applyFill="1" applyBorder="1" applyAlignment="1">
      <alignment horizontal="center"/>
    </xf>
    <xf numFmtId="17" fontId="1" fillId="5" borderId="67" xfId="0" applyNumberFormat="1" applyFont="1" applyFill="1" applyBorder="1" applyAlignment="1">
      <alignment horizontal="center"/>
    </xf>
    <xf numFmtId="10" fontId="6" fillId="5" borderId="59" xfId="7" applyNumberFormat="1" applyFont="1" applyFill="1" applyBorder="1" applyAlignment="1">
      <alignment horizontal="center"/>
    </xf>
    <xf numFmtId="17" fontId="1" fillId="0" borderId="59" xfId="0" applyNumberFormat="1" applyFont="1" applyFill="1" applyBorder="1" applyAlignment="1">
      <alignment horizontal="center"/>
    </xf>
    <xf numFmtId="164" fontId="6" fillId="0" borderId="59" xfId="3" applyFont="1" applyFill="1" applyBorder="1" applyAlignment="1">
      <alignment horizontal="center"/>
    </xf>
    <xf numFmtId="165" fontId="0" fillId="0" borderId="59" xfId="0" applyNumberFormat="1" applyFill="1" applyBorder="1" applyAlignment="1">
      <alignment horizontal="center"/>
    </xf>
    <xf numFmtId="166" fontId="6" fillId="0" borderId="59" xfId="3" applyNumberFormat="1" applyFont="1" applyFill="1" applyBorder="1" applyAlignment="1">
      <alignment horizontal="center"/>
    </xf>
    <xf numFmtId="165" fontId="0" fillId="5" borderId="53" xfId="0" applyNumberFormat="1" applyFill="1" applyBorder="1" applyAlignment="1">
      <alignment horizontal="center"/>
    </xf>
    <xf numFmtId="17" fontId="1" fillId="0" borderId="53" xfId="0" applyNumberFormat="1" applyFont="1" applyFill="1" applyBorder="1" applyAlignment="1">
      <alignment horizontal="center"/>
    </xf>
    <xf numFmtId="166" fontId="6" fillId="5" borderId="53" xfId="3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164" fontId="6" fillId="0" borderId="49" xfId="3" applyFont="1" applyFill="1" applyBorder="1" applyAlignment="1">
      <alignment horizontal="center"/>
    </xf>
    <xf numFmtId="10" fontId="6" fillId="0" borderId="68" xfId="7" applyNumberFormat="1" applyFont="1" applyFill="1" applyBorder="1" applyAlignment="1">
      <alignment horizontal="center"/>
    </xf>
    <xf numFmtId="17" fontId="1" fillId="0" borderId="69" xfId="0" applyNumberFormat="1" applyFont="1" applyFill="1" applyBorder="1" applyAlignment="1">
      <alignment horizontal="center"/>
    </xf>
    <xf numFmtId="164" fontId="6" fillId="0" borderId="63" xfId="3" applyFont="1" applyFill="1" applyBorder="1" applyAlignment="1">
      <alignment horizontal="center"/>
    </xf>
    <xf numFmtId="10" fontId="6" fillId="0" borderId="49" xfId="7" applyNumberFormat="1" applyFont="1" applyFill="1" applyBorder="1" applyAlignment="1">
      <alignment horizontal="center"/>
    </xf>
    <xf numFmtId="17" fontId="1" fillId="6" borderId="42" xfId="0" applyNumberFormat="1" applyFont="1" applyFill="1" applyBorder="1" applyAlignment="1">
      <alignment horizontal="center"/>
    </xf>
    <xf numFmtId="164" fontId="6" fillId="6" borderId="42" xfId="3" applyFont="1" applyFill="1" applyBorder="1" applyAlignment="1">
      <alignment horizontal="center"/>
    </xf>
    <xf numFmtId="165" fontId="0" fillId="6" borderId="42" xfId="0" applyNumberFormat="1" applyFill="1" applyBorder="1" applyAlignment="1">
      <alignment horizontal="center"/>
    </xf>
    <xf numFmtId="166" fontId="6" fillId="6" borderId="42" xfId="3" applyNumberFormat="1" applyFont="1" applyFill="1" applyBorder="1" applyAlignment="1">
      <alignment horizontal="center"/>
    </xf>
  </cellXfs>
  <cellStyles count="8">
    <cellStyle name="A3 297 x 420 mm" xfId="1" xr:uid="{00000000-0005-0000-0000-000000000000}"/>
    <cellStyle name="Hipervínculo" xfId="2" builtinId="8"/>
    <cellStyle name="Millares" xfId="3" builtinId="3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20"/>
  <sheetViews>
    <sheetView showGridLines="0" workbookViewId="0">
      <selection activeCell="D5" sqref="D5"/>
    </sheetView>
  </sheetViews>
  <sheetFormatPr baseColWidth="10" defaultRowHeight="12.75" x14ac:dyDescent="0.2"/>
  <cols>
    <col min="1" max="1" width="2.85546875" customWidth="1"/>
    <col min="2" max="2" width="15.5703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30</v>
      </c>
      <c r="C2" s="5" t="s">
        <v>1</v>
      </c>
      <c r="D2" s="6" t="s">
        <v>2</v>
      </c>
    </row>
    <row r="3" spans="2:4" ht="38.25" x14ac:dyDescent="0.2">
      <c r="B3" s="19" t="s">
        <v>6</v>
      </c>
      <c r="C3" s="20" t="s">
        <v>7</v>
      </c>
      <c r="D3" s="214" t="s">
        <v>70</v>
      </c>
    </row>
    <row r="4" spans="2:4" ht="25.5" x14ac:dyDescent="0.2">
      <c r="B4" s="7" t="s">
        <v>0</v>
      </c>
      <c r="C4" s="8" t="s">
        <v>3</v>
      </c>
      <c r="D4" s="15" t="s">
        <v>8</v>
      </c>
    </row>
    <row r="5" spans="2:4" ht="51" x14ac:dyDescent="0.2">
      <c r="B5" s="16" t="s">
        <v>9</v>
      </c>
      <c r="C5" s="8" t="s">
        <v>5</v>
      </c>
      <c r="D5" s="15" t="s">
        <v>71</v>
      </c>
    </row>
    <row r="6" spans="2:4" ht="39" thickBot="1" x14ac:dyDescent="0.25">
      <c r="B6" s="17" t="s">
        <v>4</v>
      </c>
      <c r="C6" s="9" t="s">
        <v>5</v>
      </c>
      <c r="D6" s="18" t="s">
        <v>72</v>
      </c>
    </row>
    <row r="7" spans="2:4" ht="7.5" customHeight="1" x14ac:dyDescent="0.2"/>
    <row r="8" spans="2:4" ht="7.5" customHeight="1" x14ac:dyDescent="0.2"/>
    <row r="9" spans="2:4" x14ac:dyDescent="0.2">
      <c r="B9" s="11" t="s">
        <v>35</v>
      </c>
    </row>
    <row r="10" spans="2:4" x14ac:dyDescent="0.2">
      <c r="B10" s="11" t="s">
        <v>50</v>
      </c>
    </row>
    <row r="11" spans="2:4" x14ac:dyDescent="0.2">
      <c r="B11" s="11" t="s">
        <v>51</v>
      </c>
    </row>
    <row r="12" spans="2:4" x14ac:dyDescent="0.2">
      <c r="B12" s="11" t="s">
        <v>52</v>
      </c>
    </row>
    <row r="13" spans="2:4" x14ac:dyDescent="0.2">
      <c r="B13" s="11" t="s">
        <v>53</v>
      </c>
    </row>
    <row r="14" spans="2:4" x14ac:dyDescent="0.2">
      <c r="B14" s="11" t="s">
        <v>54</v>
      </c>
    </row>
    <row r="15" spans="2:4" x14ac:dyDescent="0.2">
      <c r="B15" s="11" t="s">
        <v>55</v>
      </c>
    </row>
    <row r="16" spans="2:4" x14ac:dyDescent="0.2">
      <c r="B16" s="11" t="s">
        <v>58</v>
      </c>
    </row>
    <row r="17" spans="2:2" x14ac:dyDescent="0.2">
      <c r="B17" s="11" t="s">
        <v>64</v>
      </c>
    </row>
    <row r="18" spans="2:2" x14ac:dyDescent="0.2">
      <c r="B18" s="11" t="s">
        <v>66</v>
      </c>
    </row>
    <row r="19" spans="2:2" x14ac:dyDescent="0.2">
      <c r="B19" s="11" t="s">
        <v>79</v>
      </c>
    </row>
    <row r="20" spans="2:2" x14ac:dyDescent="0.2">
      <c r="B20" s="11" t="s">
        <v>84</v>
      </c>
    </row>
  </sheetData>
  <phoneticPr fontId="0" type="noConversion"/>
  <hyperlinks>
    <hyperlink ref="C4" r:id="rId1" xr:uid="{00000000-0004-0000-0000-000000000000}"/>
    <hyperlink ref="C5" r:id="rId2" xr:uid="{00000000-0004-0000-0000-000001000000}"/>
    <hyperlink ref="C3" r:id="rId3" xr:uid="{00000000-0004-0000-0000-000002000000}"/>
    <hyperlink ref="C6" r:id="rId4" xr:uid="{00000000-0004-0000-0000-000003000000}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2:X96"/>
  <sheetViews>
    <sheetView showGridLines="0" zoomScaleNormal="100" workbookViewId="0">
      <pane xSplit="3" ySplit="4" topLeftCell="D83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15.7109375" style="1" customWidth="1"/>
    <col min="4" max="7" width="11.42578125" style="1" customWidth="1"/>
    <col min="8" max="8" width="22.85546875" style="1" customWidth="1"/>
    <col min="9" max="12" width="11.42578125" style="1" customWidth="1"/>
    <col min="13" max="13" width="22.85546875" style="1" customWidth="1"/>
    <col min="14" max="17" width="11.42578125" customWidth="1"/>
    <col min="18" max="18" width="22.85546875" customWidth="1"/>
    <col min="19" max="20" width="11.28515625" customWidth="1"/>
    <col min="21" max="21" width="11.42578125" customWidth="1"/>
    <col min="24" max="24" width="86.5703125" customWidth="1"/>
  </cols>
  <sheetData>
    <row r="2" spans="2:24" ht="13.5" thickBot="1" x14ac:dyDescent="0.25"/>
    <row r="3" spans="2:24" ht="13.5" thickBot="1" x14ac:dyDescent="0.25">
      <c r="D3" s="22" t="s">
        <v>21</v>
      </c>
      <c r="E3" s="24"/>
      <c r="F3" s="23"/>
      <c r="G3" s="34"/>
      <c r="H3" s="37" t="s">
        <v>22</v>
      </c>
      <c r="I3" s="24"/>
      <c r="J3" s="23"/>
      <c r="K3" s="23"/>
      <c r="L3" s="34"/>
      <c r="M3" s="37" t="s">
        <v>89</v>
      </c>
      <c r="N3" s="30"/>
      <c r="O3" s="30"/>
      <c r="P3" s="30"/>
      <c r="Q3" s="38"/>
      <c r="R3" s="23" t="s">
        <v>90</v>
      </c>
      <c r="S3" s="30"/>
      <c r="T3" s="30"/>
      <c r="U3" s="30"/>
      <c r="V3" s="31"/>
      <c r="X3" s="285" t="s">
        <v>88</v>
      </c>
    </row>
    <row r="4" spans="2:24" ht="13.5" thickBot="1" x14ac:dyDescent="0.25">
      <c r="B4" s="41" t="s">
        <v>31</v>
      </c>
      <c r="C4" s="41" t="s">
        <v>32</v>
      </c>
      <c r="D4" s="13" t="s">
        <v>17</v>
      </c>
      <c r="E4" s="26" t="s">
        <v>18</v>
      </c>
      <c r="F4" s="14" t="s">
        <v>19</v>
      </c>
      <c r="G4" s="35" t="s">
        <v>20</v>
      </c>
      <c r="H4" s="39" t="s">
        <v>10</v>
      </c>
      <c r="I4" s="13" t="s">
        <v>11</v>
      </c>
      <c r="J4" s="14" t="s">
        <v>23</v>
      </c>
      <c r="K4" s="28" t="s">
        <v>24</v>
      </c>
      <c r="L4" s="35" t="s">
        <v>25</v>
      </c>
      <c r="M4" s="39" t="s">
        <v>10</v>
      </c>
      <c r="N4" s="13" t="s">
        <v>11</v>
      </c>
      <c r="O4" s="14" t="s">
        <v>23</v>
      </c>
      <c r="P4" s="28" t="s">
        <v>24</v>
      </c>
      <c r="Q4" s="35" t="s">
        <v>25</v>
      </c>
      <c r="R4" s="26" t="s">
        <v>10</v>
      </c>
      <c r="S4" s="13" t="s">
        <v>11</v>
      </c>
      <c r="T4" s="14" t="s">
        <v>23</v>
      </c>
      <c r="U4" s="28" t="s">
        <v>24</v>
      </c>
      <c r="V4" s="13" t="s">
        <v>25</v>
      </c>
      <c r="X4" s="286" t="s">
        <v>87</v>
      </c>
    </row>
    <row r="5" spans="2:24" x14ac:dyDescent="0.2">
      <c r="B5" s="68">
        <v>41214</v>
      </c>
      <c r="C5" s="68" t="s">
        <v>33</v>
      </c>
      <c r="D5" s="69">
        <v>474.97</v>
      </c>
      <c r="E5" s="70">
        <v>107.69</v>
      </c>
      <c r="F5" s="71">
        <v>209.1</v>
      </c>
      <c r="G5" s="72">
        <v>203.7</v>
      </c>
      <c r="H5" s="73" t="s">
        <v>13</v>
      </c>
      <c r="I5" s="69">
        <v>4292.78</v>
      </c>
      <c r="J5" s="74">
        <v>0.43419999999999997</v>
      </c>
      <c r="K5" s="74">
        <v>9.9640000000000006E-2</v>
      </c>
      <c r="L5" s="75">
        <v>0.46616000000000002</v>
      </c>
      <c r="M5" s="73" t="s">
        <v>14</v>
      </c>
      <c r="N5" s="69">
        <v>4936.6499999999996</v>
      </c>
      <c r="O5" s="74">
        <v>0.3528</v>
      </c>
      <c r="P5" s="74">
        <v>0.21790000000000001</v>
      </c>
      <c r="Q5" s="75">
        <v>0.42930000000000001</v>
      </c>
      <c r="R5" s="76" t="s">
        <v>15</v>
      </c>
      <c r="S5" s="70">
        <v>4172.1400000000003</v>
      </c>
      <c r="T5" s="74">
        <v>0.40895999999999999</v>
      </c>
      <c r="U5" s="74">
        <v>0.12866</v>
      </c>
      <c r="V5" s="74">
        <v>0.46238000000000001</v>
      </c>
    </row>
    <row r="6" spans="2:24" x14ac:dyDescent="0.2">
      <c r="B6" s="45">
        <f t="shared" ref="B6:B24" si="0">+DATE(YEAR(B5),MONTH(B5)+1,1)</f>
        <v>41244</v>
      </c>
      <c r="C6" s="45" t="s">
        <v>33</v>
      </c>
      <c r="D6" s="46">
        <v>474.97</v>
      </c>
      <c r="E6" s="47">
        <v>107.69</v>
      </c>
      <c r="F6" s="48">
        <v>209.1</v>
      </c>
      <c r="G6" s="49">
        <v>203.7</v>
      </c>
      <c r="H6" s="50" t="s">
        <v>13</v>
      </c>
      <c r="I6" s="46">
        <v>4292.78</v>
      </c>
      <c r="J6" s="51">
        <v>0.43419999999999997</v>
      </c>
      <c r="K6" s="51">
        <v>9.9640000000000006E-2</v>
      </c>
      <c r="L6" s="52">
        <v>0.46616000000000002</v>
      </c>
      <c r="M6" s="50" t="s">
        <v>14</v>
      </c>
      <c r="N6" s="46">
        <v>4936.6499999999996</v>
      </c>
      <c r="O6" s="51">
        <v>0.3528</v>
      </c>
      <c r="P6" s="51">
        <v>0.21790000000000001</v>
      </c>
      <c r="Q6" s="52">
        <v>0.42930000000000001</v>
      </c>
      <c r="R6" s="53" t="s">
        <v>15</v>
      </c>
      <c r="S6" s="47">
        <v>4172.1400000000003</v>
      </c>
      <c r="T6" s="51">
        <v>0.40895999999999999</v>
      </c>
      <c r="U6" s="51">
        <v>0.12866</v>
      </c>
      <c r="V6" s="51">
        <v>0.46238000000000001</v>
      </c>
    </row>
    <row r="7" spans="2:24" x14ac:dyDescent="0.2">
      <c r="B7" s="42">
        <f t="shared" si="0"/>
        <v>41275</v>
      </c>
      <c r="C7" s="42" t="s">
        <v>33</v>
      </c>
      <c r="D7" s="25">
        <v>474.97</v>
      </c>
      <c r="E7" s="27">
        <v>107.69</v>
      </c>
      <c r="F7" s="29">
        <v>209.1</v>
      </c>
      <c r="G7" s="43">
        <v>203.7</v>
      </c>
      <c r="H7" s="40" t="s">
        <v>13</v>
      </c>
      <c r="I7" s="25">
        <v>4292.78</v>
      </c>
      <c r="J7" s="32">
        <v>0.43419999999999997</v>
      </c>
      <c r="K7" s="32">
        <v>9.9640000000000006E-2</v>
      </c>
      <c r="L7" s="44">
        <v>0.46616000000000002</v>
      </c>
      <c r="M7" s="40" t="s">
        <v>14</v>
      </c>
      <c r="N7" s="25">
        <v>4936.6499999999996</v>
      </c>
      <c r="O7" s="32">
        <v>0.3528</v>
      </c>
      <c r="P7" s="32">
        <v>0.21790000000000001</v>
      </c>
      <c r="Q7" s="44">
        <v>0.42930000000000001</v>
      </c>
      <c r="R7" s="33" t="s">
        <v>15</v>
      </c>
      <c r="S7" s="27">
        <v>4172.1400000000003</v>
      </c>
      <c r="T7" s="32">
        <v>0.40895999999999999</v>
      </c>
      <c r="U7" s="32">
        <v>0.12866</v>
      </c>
      <c r="V7" s="32">
        <v>0.46238000000000001</v>
      </c>
    </row>
    <row r="8" spans="2:24" x14ac:dyDescent="0.2">
      <c r="B8" s="45">
        <f t="shared" si="0"/>
        <v>41306</v>
      </c>
      <c r="C8" s="45" t="s">
        <v>33</v>
      </c>
      <c r="D8" s="46">
        <v>474.97</v>
      </c>
      <c r="E8" s="47">
        <v>107.69</v>
      </c>
      <c r="F8" s="48">
        <v>209.1</v>
      </c>
      <c r="G8" s="49">
        <v>203.7</v>
      </c>
      <c r="H8" s="50" t="s">
        <v>13</v>
      </c>
      <c r="I8" s="46">
        <v>4292.78</v>
      </c>
      <c r="J8" s="51">
        <v>0.43419999999999997</v>
      </c>
      <c r="K8" s="51">
        <v>9.9640000000000006E-2</v>
      </c>
      <c r="L8" s="52">
        <v>0.46616000000000002</v>
      </c>
      <c r="M8" s="50" t="s">
        <v>14</v>
      </c>
      <c r="N8" s="46">
        <v>4936.6499999999996</v>
      </c>
      <c r="O8" s="51">
        <v>0.3528</v>
      </c>
      <c r="P8" s="51">
        <v>0.21790000000000001</v>
      </c>
      <c r="Q8" s="52">
        <v>0.42930000000000001</v>
      </c>
      <c r="R8" s="53" t="s">
        <v>15</v>
      </c>
      <c r="S8" s="47">
        <v>4172.1400000000003</v>
      </c>
      <c r="T8" s="51">
        <v>0.40895999999999999</v>
      </c>
      <c r="U8" s="51">
        <v>0.12866</v>
      </c>
      <c r="V8" s="51">
        <v>0.46238000000000001</v>
      </c>
    </row>
    <row r="9" spans="2:24" x14ac:dyDescent="0.2">
      <c r="B9" s="42">
        <f t="shared" si="0"/>
        <v>41334</v>
      </c>
      <c r="C9" s="42" t="s">
        <v>33</v>
      </c>
      <c r="D9" s="25">
        <v>474.97</v>
      </c>
      <c r="E9" s="27">
        <v>107.69</v>
      </c>
      <c r="F9" s="29">
        <v>209.1</v>
      </c>
      <c r="G9" s="43">
        <v>203.7</v>
      </c>
      <c r="H9" s="40" t="s">
        <v>13</v>
      </c>
      <c r="I9" s="25">
        <v>4292.78</v>
      </c>
      <c r="J9" s="32">
        <v>0.43419999999999997</v>
      </c>
      <c r="K9" s="32">
        <v>9.9640000000000006E-2</v>
      </c>
      <c r="L9" s="44">
        <v>0.46616000000000002</v>
      </c>
      <c r="M9" s="40" t="s">
        <v>14</v>
      </c>
      <c r="N9" s="25">
        <v>4936.6499999999996</v>
      </c>
      <c r="O9" s="32">
        <v>0.3528</v>
      </c>
      <c r="P9" s="32">
        <v>0.21790000000000001</v>
      </c>
      <c r="Q9" s="44">
        <v>0.42930000000000001</v>
      </c>
      <c r="R9" s="33" t="s">
        <v>15</v>
      </c>
      <c r="S9" s="27">
        <v>4172.1400000000003</v>
      </c>
      <c r="T9" s="32">
        <v>0.40895999999999999</v>
      </c>
      <c r="U9" s="32">
        <v>0.12866</v>
      </c>
      <c r="V9" s="32">
        <v>0.46238000000000001</v>
      </c>
    </row>
    <row r="10" spans="2:24" ht="13.5" thickBot="1" x14ac:dyDescent="0.25">
      <c r="B10" s="77">
        <f t="shared" si="0"/>
        <v>41365</v>
      </c>
      <c r="C10" s="77" t="s">
        <v>33</v>
      </c>
      <c r="D10" s="78">
        <v>474.97</v>
      </c>
      <c r="E10" s="79">
        <v>107.69</v>
      </c>
      <c r="F10" s="80">
        <v>209.1</v>
      </c>
      <c r="G10" s="81">
        <v>203.7</v>
      </c>
      <c r="H10" s="82" t="s">
        <v>13</v>
      </c>
      <c r="I10" s="78">
        <v>4292.78</v>
      </c>
      <c r="J10" s="83">
        <v>0.43419999999999997</v>
      </c>
      <c r="K10" s="83">
        <v>9.9640000000000006E-2</v>
      </c>
      <c r="L10" s="84">
        <v>0.46616000000000002</v>
      </c>
      <c r="M10" s="82" t="s">
        <v>14</v>
      </c>
      <c r="N10" s="78">
        <v>4936.6499999999996</v>
      </c>
      <c r="O10" s="83">
        <v>0.3528</v>
      </c>
      <c r="P10" s="83">
        <v>0.21790000000000001</v>
      </c>
      <c r="Q10" s="84">
        <v>0.42930000000000001</v>
      </c>
      <c r="R10" s="85" t="s">
        <v>15</v>
      </c>
      <c r="S10" s="79">
        <v>4172.1400000000003</v>
      </c>
      <c r="T10" s="83">
        <v>0.40895999999999999</v>
      </c>
      <c r="U10" s="83">
        <v>0.12866</v>
      </c>
      <c r="V10" s="83">
        <v>0.46238000000000001</v>
      </c>
    </row>
    <row r="11" spans="2:24" x14ac:dyDescent="0.2">
      <c r="B11" s="68">
        <f t="shared" si="0"/>
        <v>41395</v>
      </c>
      <c r="C11" s="68" t="s">
        <v>34</v>
      </c>
      <c r="D11" s="101">
        <v>472.48</v>
      </c>
      <c r="E11" s="102">
        <v>108.93</v>
      </c>
      <c r="F11" s="103">
        <v>212.7</v>
      </c>
      <c r="G11" s="104">
        <v>203.5</v>
      </c>
      <c r="H11" s="73" t="s">
        <v>13</v>
      </c>
      <c r="I11" s="101">
        <v>4337.5600000000004</v>
      </c>
      <c r="J11" s="105">
        <v>0.43489</v>
      </c>
      <c r="K11" s="105">
        <v>9.801E-2</v>
      </c>
      <c r="L11" s="106">
        <v>0.46710000000000002</v>
      </c>
      <c r="M11" s="73" t="s">
        <v>14</v>
      </c>
      <c r="N11" s="101">
        <v>4977.29</v>
      </c>
      <c r="O11" s="105">
        <v>0.35413</v>
      </c>
      <c r="P11" s="105">
        <v>0.21481</v>
      </c>
      <c r="Q11" s="106">
        <v>0.43106</v>
      </c>
      <c r="R11" s="76" t="s">
        <v>15</v>
      </c>
      <c r="S11" s="102">
        <v>4213.3900000000003</v>
      </c>
      <c r="T11" s="105">
        <v>0.40983000000000003</v>
      </c>
      <c r="U11" s="105">
        <v>0.12662999999999999</v>
      </c>
      <c r="V11" s="105">
        <v>0.46354000000000001</v>
      </c>
    </row>
    <row r="12" spans="2:24" x14ac:dyDescent="0.2">
      <c r="B12" s="45">
        <f t="shared" si="0"/>
        <v>41426</v>
      </c>
      <c r="C12" s="45" t="s">
        <v>34</v>
      </c>
      <c r="D12" s="46">
        <v>472.48</v>
      </c>
      <c r="E12" s="47">
        <v>108.93</v>
      </c>
      <c r="F12" s="48">
        <v>212.7</v>
      </c>
      <c r="G12" s="49">
        <v>203.5</v>
      </c>
      <c r="H12" s="50" t="s">
        <v>13</v>
      </c>
      <c r="I12" s="46">
        <v>4337.5600000000004</v>
      </c>
      <c r="J12" s="51">
        <v>0.43489</v>
      </c>
      <c r="K12" s="51">
        <v>9.801E-2</v>
      </c>
      <c r="L12" s="52">
        <v>0.46710000000000002</v>
      </c>
      <c r="M12" s="50" t="s">
        <v>14</v>
      </c>
      <c r="N12" s="46">
        <v>4977.29</v>
      </c>
      <c r="O12" s="51">
        <v>0.35413</v>
      </c>
      <c r="P12" s="51">
        <v>0.21481</v>
      </c>
      <c r="Q12" s="52">
        <v>0.43106</v>
      </c>
      <c r="R12" s="53" t="s">
        <v>15</v>
      </c>
      <c r="S12" s="47">
        <v>4213.3900000000003</v>
      </c>
      <c r="T12" s="51">
        <v>0.40983000000000003</v>
      </c>
      <c r="U12" s="51">
        <v>0.12662999999999999</v>
      </c>
      <c r="V12" s="51">
        <v>0.46354000000000001</v>
      </c>
    </row>
    <row r="13" spans="2:24" x14ac:dyDescent="0.2">
      <c r="B13" s="42">
        <f t="shared" si="0"/>
        <v>41456</v>
      </c>
      <c r="C13" s="42" t="s">
        <v>34</v>
      </c>
      <c r="D13" s="25">
        <v>472.48</v>
      </c>
      <c r="E13" s="27">
        <v>108.93</v>
      </c>
      <c r="F13" s="29">
        <v>212.7</v>
      </c>
      <c r="G13" s="43">
        <v>203.5</v>
      </c>
      <c r="H13" s="40" t="s">
        <v>13</v>
      </c>
      <c r="I13" s="25">
        <v>4337.5600000000004</v>
      </c>
      <c r="J13" s="32">
        <v>0.43489</v>
      </c>
      <c r="K13" s="32">
        <v>9.801E-2</v>
      </c>
      <c r="L13" s="44">
        <v>0.46710000000000002</v>
      </c>
      <c r="M13" s="40" t="s">
        <v>14</v>
      </c>
      <c r="N13" s="25">
        <v>4977.29</v>
      </c>
      <c r="O13" s="32">
        <v>0.35413</v>
      </c>
      <c r="P13" s="32">
        <v>0.21481</v>
      </c>
      <c r="Q13" s="44">
        <v>0.43106</v>
      </c>
      <c r="R13" s="33" t="s">
        <v>15</v>
      </c>
      <c r="S13" s="27">
        <v>4213.3900000000003</v>
      </c>
      <c r="T13" s="32">
        <v>0.40983000000000003</v>
      </c>
      <c r="U13" s="32">
        <v>0.12662999999999999</v>
      </c>
      <c r="V13" s="32">
        <v>0.46354000000000001</v>
      </c>
    </row>
    <row r="14" spans="2:24" x14ac:dyDescent="0.2">
      <c r="B14" s="45">
        <f t="shared" si="0"/>
        <v>41487</v>
      </c>
      <c r="C14" s="45" t="s">
        <v>34</v>
      </c>
      <c r="D14" s="46">
        <v>472.48</v>
      </c>
      <c r="E14" s="47">
        <v>108.93</v>
      </c>
      <c r="F14" s="48">
        <v>212.7</v>
      </c>
      <c r="G14" s="49">
        <v>203.5</v>
      </c>
      <c r="H14" s="50" t="s">
        <v>13</v>
      </c>
      <c r="I14" s="46">
        <v>4337.5600000000004</v>
      </c>
      <c r="J14" s="51">
        <v>0.43489</v>
      </c>
      <c r="K14" s="51">
        <v>9.801E-2</v>
      </c>
      <c r="L14" s="52">
        <v>0.46710000000000002</v>
      </c>
      <c r="M14" s="50" t="s">
        <v>14</v>
      </c>
      <c r="N14" s="46">
        <v>4977.29</v>
      </c>
      <c r="O14" s="51">
        <v>0.35413</v>
      </c>
      <c r="P14" s="51">
        <v>0.21481</v>
      </c>
      <c r="Q14" s="52">
        <v>0.43106</v>
      </c>
      <c r="R14" s="53" t="s">
        <v>15</v>
      </c>
      <c r="S14" s="47">
        <v>4213.3900000000003</v>
      </c>
      <c r="T14" s="51">
        <v>0.40983000000000003</v>
      </c>
      <c r="U14" s="51">
        <v>0.12662999999999999</v>
      </c>
      <c r="V14" s="51">
        <v>0.46354000000000001</v>
      </c>
    </row>
    <row r="15" spans="2:24" x14ac:dyDescent="0.2">
      <c r="B15" s="42">
        <f t="shared" si="0"/>
        <v>41518</v>
      </c>
      <c r="C15" s="42" t="s">
        <v>34</v>
      </c>
      <c r="D15" s="25">
        <v>472.48</v>
      </c>
      <c r="E15" s="27">
        <v>108.93</v>
      </c>
      <c r="F15" s="29">
        <v>212.7</v>
      </c>
      <c r="G15" s="43">
        <v>203.5</v>
      </c>
      <c r="H15" s="40" t="s">
        <v>13</v>
      </c>
      <c r="I15" s="25">
        <v>4337.5600000000004</v>
      </c>
      <c r="J15" s="32">
        <v>0.43489</v>
      </c>
      <c r="K15" s="32">
        <v>9.801E-2</v>
      </c>
      <c r="L15" s="44">
        <v>0.46710000000000002</v>
      </c>
      <c r="M15" s="40" t="s">
        <v>14</v>
      </c>
      <c r="N15" s="25">
        <v>4977.29</v>
      </c>
      <c r="O15" s="32">
        <v>0.35413</v>
      </c>
      <c r="P15" s="32">
        <v>0.21481</v>
      </c>
      <c r="Q15" s="44">
        <v>0.43106</v>
      </c>
      <c r="R15" s="33" t="s">
        <v>15</v>
      </c>
      <c r="S15" s="27">
        <v>4213.3900000000003</v>
      </c>
      <c r="T15" s="32">
        <v>0.40983000000000003</v>
      </c>
      <c r="U15" s="32">
        <v>0.12662999999999999</v>
      </c>
      <c r="V15" s="32">
        <v>0.46354000000000001</v>
      </c>
    </row>
    <row r="16" spans="2:24" ht="13.5" thickBot="1" x14ac:dyDescent="0.25">
      <c r="B16" s="77">
        <f t="shared" si="0"/>
        <v>41548</v>
      </c>
      <c r="C16" s="77" t="s">
        <v>34</v>
      </c>
      <c r="D16" s="78">
        <v>472.48</v>
      </c>
      <c r="E16" s="79">
        <v>108.93</v>
      </c>
      <c r="F16" s="80">
        <v>212.7</v>
      </c>
      <c r="G16" s="81">
        <v>203.5</v>
      </c>
      <c r="H16" s="82" t="s">
        <v>13</v>
      </c>
      <c r="I16" s="78">
        <v>4337.5600000000004</v>
      </c>
      <c r="J16" s="83">
        <v>0.43489</v>
      </c>
      <c r="K16" s="83">
        <v>9.801E-2</v>
      </c>
      <c r="L16" s="84">
        <v>0.46710000000000002</v>
      </c>
      <c r="M16" s="82" t="s">
        <v>14</v>
      </c>
      <c r="N16" s="78">
        <v>4977.29</v>
      </c>
      <c r="O16" s="83">
        <v>0.35413</v>
      </c>
      <c r="P16" s="83">
        <v>0.21481</v>
      </c>
      <c r="Q16" s="84">
        <v>0.43106</v>
      </c>
      <c r="R16" s="85" t="s">
        <v>15</v>
      </c>
      <c r="S16" s="79">
        <v>4213.3900000000003</v>
      </c>
      <c r="T16" s="83">
        <v>0.40983000000000003</v>
      </c>
      <c r="U16" s="83">
        <v>0.12662999999999999</v>
      </c>
      <c r="V16" s="83">
        <v>0.46354000000000001</v>
      </c>
    </row>
    <row r="17" spans="2:22" x14ac:dyDescent="0.2">
      <c r="B17" s="59">
        <f t="shared" si="0"/>
        <v>41579</v>
      </c>
      <c r="C17" s="59" t="s">
        <v>36</v>
      </c>
      <c r="D17" s="60">
        <v>504.57</v>
      </c>
      <c r="E17" s="61">
        <v>110.06</v>
      </c>
      <c r="F17" s="62">
        <v>213.6</v>
      </c>
      <c r="G17" s="63">
        <v>203.5</v>
      </c>
      <c r="H17" s="64" t="s">
        <v>13</v>
      </c>
      <c r="I17" s="60">
        <v>4513.43</v>
      </c>
      <c r="J17" s="65">
        <v>0.44768000000000002</v>
      </c>
      <c r="K17" s="65">
        <v>0.10047</v>
      </c>
      <c r="L17" s="66">
        <v>0.45184999999999997</v>
      </c>
      <c r="M17" s="64" t="s">
        <v>14</v>
      </c>
      <c r="N17" s="60">
        <v>5189.8599999999997</v>
      </c>
      <c r="O17" s="65">
        <v>0.36387999999999998</v>
      </c>
      <c r="P17" s="65">
        <v>0.2198</v>
      </c>
      <c r="Q17" s="66">
        <v>0.41632000000000002</v>
      </c>
      <c r="R17" s="67" t="s">
        <v>15</v>
      </c>
      <c r="S17" s="61">
        <v>4385.22</v>
      </c>
      <c r="T17" s="65">
        <v>0.42183999999999999</v>
      </c>
      <c r="U17" s="65">
        <v>0.12978000000000001</v>
      </c>
      <c r="V17" s="65">
        <v>0.44838</v>
      </c>
    </row>
    <row r="18" spans="2:22" x14ac:dyDescent="0.2">
      <c r="B18" s="45">
        <f t="shared" si="0"/>
        <v>41609</v>
      </c>
      <c r="C18" s="45" t="s">
        <v>36</v>
      </c>
      <c r="D18" s="46">
        <v>504.57</v>
      </c>
      <c r="E18" s="47">
        <v>110.06</v>
      </c>
      <c r="F18" s="48">
        <v>213.6</v>
      </c>
      <c r="G18" s="49">
        <v>203.5</v>
      </c>
      <c r="H18" s="50" t="s">
        <v>13</v>
      </c>
      <c r="I18" s="46">
        <v>4513.43</v>
      </c>
      <c r="J18" s="51">
        <v>0.44768000000000002</v>
      </c>
      <c r="K18" s="51">
        <v>0.10047</v>
      </c>
      <c r="L18" s="52">
        <v>0.45184999999999997</v>
      </c>
      <c r="M18" s="50" t="s">
        <v>14</v>
      </c>
      <c r="N18" s="46">
        <v>5189.8599999999997</v>
      </c>
      <c r="O18" s="51">
        <v>0.36387999999999998</v>
      </c>
      <c r="P18" s="51">
        <v>0.2198</v>
      </c>
      <c r="Q18" s="52">
        <v>0.41632000000000002</v>
      </c>
      <c r="R18" s="53" t="s">
        <v>15</v>
      </c>
      <c r="S18" s="47">
        <v>4385.22</v>
      </c>
      <c r="T18" s="51">
        <v>0.42183999999999999</v>
      </c>
      <c r="U18" s="51">
        <v>0.12978000000000001</v>
      </c>
      <c r="V18" s="51">
        <v>0.44838</v>
      </c>
    </row>
    <row r="19" spans="2:22" x14ac:dyDescent="0.2">
      <c r="B19" s="42">
        <f t="shared" si="0"/>
        <v>41640</v>
      </c>
      <c r="C19" s="42" t="s">
        <v>36</v>
      </c>
      <c r="D19" s="25">
        <v>504.57</v>
      </c>
      <c r="E19" s="27">
        <v>110.06</v>
      </c>
      <c r="F19" s="29">
        <v>213.6</v>
      </c>
      <c r="G19" s="43">
        <v>203.5</v>
      </c>
      <c r="H19" s="40" t="s">
        <v>13</v>
      </c>
      <c r="I19" s="25">
        <v>4513.43</v>
      </c>
      <c r="J19" s="32">
        <v>0.44768000000000002</v>
      </c>
      <c r="K19" s="32">
        <v>0.10047</v>
      </c>
      <c r="L19" s="44">
        <v>0.45184999999999997</v>
      </c>
      <c r="M19" s="40" t="s">
        <v>14</v>
      </c>
      <c r="N19" s="25">
        <v>5189.8599999999997</v>
      </c>
      <c r="O19" s="32">
        <v>0.36387999999999998</v>
      </c>
      <c r="P19" s="32">
        <v>0.2198</v>
      </c>
      <c r="Q19" s="44">
        <v>0.41632000000000002</v>
      </c>
      <c r="R19" s="33" t="s">
        <v>15</v>
      </c>
      <c r="S19" s="27">
        <v>4385.22</v>
      </c>
      <c r="T19" s="32">
        <v>0.42183999999999999</v>
      </c>
      <c r="U19" s="32">
        <v>0.12978000000000001</v>
      </c>
      <c r="V19" s="32">
        <v>0.44838</v>
      </c>
    </row>
    <row r="20" spans="2:22" ht="12" customHeight="1" x14ac:dyDescent="0.2">
      <c r="B20" s="45">
        <f t="shared" si="0"/>
        <v>41671</v>
      </c>
      <c r="C20" s="45" t="s">
        <v>36</v>
      </c>
      <c r="D20" s="46">
        <v>504.57</v>
      </c>
      <c r="E20" s="47">
        <v>110.06</v>
      </c>
      <c r="F20" s="48">
        <v>213.6</v>
      </c>
      <c r="G20" s="49">
        <v>203.5</v>
      </c>
      <c r="H20" s="50" t="s">
        <v>13</v>
      </c>
      <c r="I20" s="46">
        <v>4513.43</v>
      </c>
      <c r="J20" s="51">
        <v>0.44768000000000002</v>
      </c>
      <c r="K20" s="51">
        <v>0.10047</v>
      </c>
      <c r="L20" s="52">
        <v>0.45184999999999997</v>
      </c>
      <c r="M20" s="50" t="s">
        <v>14</v>
      </c>
      <c r="N20" s="46">
        <v>5189.8599999999997</v>
      </c>
      <c r="O20" s="51">
        <v>0.36387999999999998</v>
      </c>
      <c r="P20" s="51">
        <v>0.2198</v>
      </c>
      <c r="Q20" s="52">
        <v>0.41632000000000002</v>
      </c>
      <c r="R20" s="53" t="s">
        <v>15</v>
      </c>
      <c r="S20" s="47">
        <v>4385.22</v>
      </c>
      <c r="T20" s="51">
        <v>0.42183999999999999</v>
      </c>
      <c r="U20" s="51">
        <v>0.12978000000000001</v>
      </c>
      <c r="V20" s="51">
        <v>0.44838</v>
      </c>
    </row>
    <row r="21" spans="2:22" x14ac:dyDescent="0.2">
      <c r="B21" s="42">
        <f t="shared" si="0"/>
        <v>41699</v>
      </c>
      <c r="C21" s="42" t="s">
        <v>36</v>
      </c>
      <c r="D21" s="25">
        <v>504.57</v>
      </c>
      <c r="E21" s="27">
        <v>110.06</v>
      </c>
      <c r="F21" s="29">
        <v>213.6</v>
      </c>
      <c r="G21" s="43">
        <v>203.5</v>
      </c>
      <c r="H21" s="40" t="s">
        <v>13</v>
      </c>
      <c r="I21" s="25">
        <v>4513.43</v>
      </c>
      <c r="J21" s="32">
        <v>0.44768000000000002</v>
      </c>
      <c r="K21" s="32">
        <v>0.10047</v>
      </c>
      <c r="L21" s="44">
        <v>0.45184999999999997</v>
      </c>
      <c r="M21" s="40" t="s">
        <v>14</v>
      </c>
      <c r="N21" s="25">
        <v>5189.8599999999997</v>
      </c>
      <c r="O21" s="32">
        <v>0.36387999999999998</v>
      </c>
      <c r="P21" s="32">
        <v>0.2198</v>
      </c>
      <c r="Q21" s="44">
        <v>0.41632000000000002</v>
      </c>
      <c r="R21" s="33" t="s">
        <v>15</v>
      </c>
      <c r="S21" s="27">
        <v>4385.22</v>
      </c>
      <c r="T21" s="32">
        <v>0.42183999999999999</v>
      </c>
      <c r="U21" s="32">
        <v>0.12978000000000001</v>
      </c>
      <c r="V21" s="32">
        <v>0.44838</v>
      </c>
    </row>
    <row r="22" spans="2:22" ht="13.5" thickBot="1" x14ac:dyDescent="0.25">
      <c r="B22" s="77">
        <f t="shared" si="0"/>
        <v>41730</v>
      </c>
      <c r="C22" s="77" t="s">
        <v>36</v>
      </c>
      <c r="D22" s="78">
        <v>504.57</v>
      </c>
      <c r="E22" s="79">
        <v>110.06</v>
      </c>
      <c r="F22" s="80">
        <v>213.6</v>
      </c>
      <c r="G22" s="81">
        <v>203.5</v>
      </c>
      <c r="H22" s="82" t="s">
        <v>13</v>
      </c>
      <c r="I22" s="78">
        <v>4513.43</v>
      </c>
      <c r="J22" s="83">
        <v>0.44768000000000002</v>
      </c>
      <c r="K22" s="83">
        <v>0.10047</v>
      </c>
      <c r="L22" s="84">
        <v>0.45184999999999997</v>
      </c>
      <c r="M22" s="82" t="s">
        <v>14</v>
      </c>
      <c r="N22" s="78">
        <v>5189.8599999999997</v>
      </c>
      <c r="O22" s="83">
        <v>0.36387999999999998</v>
      </c>
      <c r="P22" s="83">
        <v>0.2198</v>
      </c>
      <c r="Q22" s="84">
        <v>0.41632000000000002</v>
      </c>
      <c r="R22" s="85" t="s">
        <v>15</v>
      </c>
      <c r="S22" s="79">
        <v>4385.22</v>
      </c>
      <c r="T22" s="83">
        <v>0.42183999999999999</v>
      </c>
      <c r="U22" s="83">
        <v>0.12978000000000001</v>
      </c>
      <c r="V22" s="83">
        <v>0.44838</v>
      </c>
    </row>
    <row r="23" spans="2:22" x14ac:dyDescent="0.2">
      <c r="B23" s="68">
        <f t="shared" si="0"/>
        <v>41760</v>
      </c>
      <c r="C23" s="68" t="s">
        <v>45</v>
      </c>
      <c r="D23" s="101">
        <v>563.84</v>
      </c>
      <c r="E23" s="102">
        <v>112.62</v>
      </c>
      <c r="F23" s="103">
        <v>216</v>
      </c>
      <c r="G23" s="104">
        <v>202.5</v>
      </c>
      <c r="H23" s="73" t="s">
        <v>13</v>
      </c>
      <c r="I23" s="101">
        <v>4857.03</v>
      </c>
      <c r="J23" s="105">
        <v>0.46923999999999999</v>
      </c>
      <c r="K23" s="105">
        <v>0.10363</v>
      </c>
      <c r="L23" s="106">
        <v>0.42713000000000001</v>
      </c>
      <c r="M23" s="73" t="s">
        <v>14</v>
      </c>
      <c r="N23" s="101">
        <v>5597.18</v>
      </c>
      <c r="O23" s="105">
        <v>0.38073000000000001</v>
      </c>
      <c r="P23" s="105">
        <v>0.2263</v>
      </c>
      <c r="Q23" s="106">
        <v>0.39296999999999999</v>
      </c>
      <c r="R23" s="76" t="s">
        <v>15</v>
      </c>
      <c r="S23" s="102">
        <v>4719.3999999999996</v>
      </c>
      <c r="T23" s="105">
        <v>0.44218000000000002</v>
      </c>
      <c r="U23" s="105">
        <v>0.13386999999999999</v>
      </c>
      <c r="V23" s="105">
        <v>0.42394999999999999</v>
      </c>
    </row>
    <row r="24" spans="2:22" x14ac:dyDescent="0.2">
      <c r="B24" s="45">
        <f t="shared" si="0"/>
        <v>41791</v>
      </c>
      <c r="C24" s="45" t="s">
        <v>45</v>
      </c>
      <c r="D24" s="46">
        <v>563.84</v>
      </c>
      <c r="E24" s="47">
        <v>112.62</v>
      </c>
      <c r="F24" s="48">
        <v>216</v>
      </c>
      <c r="G24" s="49">
        <v>202.5</v>
      </c>
      <c r="H24" s="50" t="s">
        <v>13</v>
      </c>
      <c r="I24" s="46">
        <v>4857.03</v>
      </c>
      <c r="J24" s="51">
        <v>0.46923999999999999</v>
      </c>
      <c r="K24" s="51">
        <v>0.10363</v>
      </c>
      <c r="L24" s="52">
        <v>0.42713000000000001</v>
      </c>
      <c r="M24" s="50" t="s">
        <v>14</v>
      </c>
      <c r="N24" s="46">
        <v>5597.18</v>
      </c>
      <c r="O24" s="51">
        <v>0.38073000000000001</v>
      </c>
      <c r="P24" s="51">
        <v>0.2263</v>
      </c>
      <c r="Q24" s="52">
        <v>0.39296999999999999</v>
      </c>
      <c r="R24" s="53" t="s">
        <v>15</v>
      </c>
      <c r="S24" s="47">
        <v>4719.3999999999996</v>
      </c>
      <c r="T24" s="51">
        <v>0.44218000000000002</v>
      </c>
      <c r="U24" s="51">
        <v>0.13386999999999999</v>
      </c>
      <c r="V24" s="51">
        <v>0.42394999999999999</v>
      </c>
    </row>
    <row r="25" spans="2:22" x14ac:dyDescent="0.2">
      <c r="B25" s="42">
        <f t="shared" ref="B25:B30" si="1">+DATE(YEAR(B24),MONTH(B24)+1,1)</f>
        <v>41821</v>
      </c>
      <c r="C25" s="42" t="s">
        <v>45</v>
      </c>
      <c r="D25" s="25">
        <v>563.84</v>
      </c>
      <c r="E25" s="27">
        <v>112.62</v>
      </c>
      <c r="F25" s="29">
        <v>216</v>
      </c>
      <c r="G25" s="43">
        <v>202.5</v>
      </c>
      <c r="H25" s="40" t="s">
        <v>13</v>
      </c>
      <c r="I25" s="25">
        <v>4857.03</v>
      </c>
      <c r="J25" s="32">
        <v>0.46923999999999999</v>
      </c>
      <c r="K25" s="32">
        <v>0.10363</v>
      </c>
      <c r="L25" s="44">
        <v>0.42713000000000001</v>
      </c>
      <c r="M25" s="40" t="s">
        <v>14</v>
      </c>
      <c r="N25" s="25">
        <v>5597.18</v>
      </c>
      <c r="O25" s="32">
        <v>0.38073000000000001</v>
      </c>
      <c r="P25" s="32">
        <v>0.2263</v>
      </c>
      <c r="Q25" s="44">
        <v>0.39296999999999999</v>
      </c>
      <c r="R25" s="33" t="s">
        <v>15</v>
      </c>
      <c r="S25" s="27">
        <v>4719.3999999999996</v>
      </c>
      <c r="T25" s="32">
        <v>0.44218000000000002</v>
      </c>
      <c r="U25" s="32">
        <v>0.13386999999999999</v>
      </c>
      <c r="V25" s="32">
        <v>0.42394999999999999</v>
      </c>
    </row>
    <row r="26" spans="2:22" x14ac:dyDescent="0.2">
      <c r="B26" s="45">
        <f t="shared" si="1"/>
        <v>41852</v>
      </c>
      <c r="C26" s="45" t="s">
        <v>45</v>
      </c>
      <c r="D26" s="46">
        <v>563.84</v>
      </c>
      <c r="E26" s="47">
        <v>112.62</v>
      </c>
      <c r="F26" s="48">
        <v>216</v>
      </c>
      <c r="G26" s="49">
        <v>202.5</v>
      </c>
      <c r="H26" s="50" t="s">
        <v>13</v>
      </c>
      <c r="I26" s="46">
        <v>4857.03</v>
      </c>
      <c r="J26" s="51">
        <v>0.46923999999999999</v>
      </c>
      <c r="K26" s="51">
        <v>0.10363</v>
      </c>
      <c r="L26" s="52">
        <v>0.42713000000000001</v>
      </c>
      <c r="M26" s="50" t="s">
        <v>14</v>
      </c>
      <c r="N26" s="46">
        <v>5597.18</v>
      </c>
      <c r="O26" s="51">
        <v>0.38073000000000001</v>
      </c>
      <c r="P26" s="51">
        <v>0.2263</v>
      </c>
      <c r="Q26" s="52">
        <v>0.39296999999999999</v>
      </c>
      <c r="R26" s="53" t="s">
        <v>15</v>
      </c>
      <c r="S26" s="47">
        <v>4719.3999999999996</v>
      </c>
      <c r="T26" s="51">
        <v>0.44218000000000002</v>
      </c>
      <c r="U26" s="51">
        <v>0.13386999999999999</v>
      </c>
      <c r="V26" s="51">
        <v>0.42394999999999999</v>
      </c>
    </row>
    <row r="27" spans="2:22" x14ac:dyDescent="0.2">
      <c r="B27" s="42">
        <f t="shared" si="1"/>
        <v>41883</v>
      </c>
      <c r="C27" s="42" t="s">
        <v>45</v>
      </c>
      <c r="D27" s="25">
        <v>563.84</v>
      </c>
      <c r="E27" s="27">
        <v>112.62</v>
      </c>
      <c r="F27" s="29">
        <v>216</v>
      </c>
      <c r="G27" s="43">
        <v>202.5</v>
      </c>
      <c r="H27" s="40" t="s">
        <v>13</v>
      </c>
      <c r="I27" s="25">
        <v>4857.03</v>
      </c>
      <c r="J27" s="32">
        <v>0.46923999999999999</v>
      </c>
      <c r="K27" s="32">
        <v>0.10363</v>
      </c>
      <c r="L27" s="44">
        <v>0.42713000000000001</v>
      </c>
      <c r="M27" s="40" t="s">
        <v>14</v>
      </c>
      <c r="N27" s="25">
        <v>5597.18</v>
      </c>
      <c r="O27" s="32">
        <v>0.38073000000000001</v>
      </c>
      <c r="P27" s="32">
        <v>0.2263</v>
      </c>
      <c r="Q27" s="44">
        <v>0.39296999999999999</v>
      </c>
      <c r="R27" s="33" t="s">
        <v>15</v>
      </c>
      <c r="S27" s="27">
        <v>4719.3999999999996</v>
      </c>
      <c r="T27" s="32">
        <v>0.44218000000000002</v>
      </c>
      <c r="U27" s="32">
        <v>0.13386999999999999</v>
      </c>
      <c r="V27" s="32">
        <v>0.42394999999999999</v>
      </c>
    </row>
    <row r="28" spans="2:22" ht="13.5" thickBot="1" x14ac:dyDescent="0.25">
      <c r="B28" s="77">
        <f t="shared" si="1"/>
        <v>41913</v>
      </c>
      <c r="C28" s="77" t="s">
        <v>45</v>
      </c>
      <c r="D28" s="78">
        <v>563.84</v>
      </c>
      <c r="E28" s="79">
        <v>112.62</v>
      </c>
      <c r="F28" s="80">
        <v>216</v>
      </c>
      <c r="G28" s="81">
        <v>202.5</v>
      </c>
      <c r="H28" s="82" t="s">
        <v>13</v>
      </c>
      <c r="I28" s="78">
        <v>4857.03</v>
      </c>
      <c r="J28" s="83">
        <v>0.46923999999999999</v>
      </c>
      <c r="K28" s="83">
        <v>0.10363</v>
      </c>
      <c r="L28" s="84">
        <v>0.42713000000000001</v>
      </c>
      <c r="M28" s="82" t="s">
        <v>14</v>
      </c>
      <c r="N28" s="78">
        <v>5597.18</v>
      </c>
      <c r="O28" s="83">
        <v>0.38073000000000001</v>
      </c>
      <c r="P28" s="83">
        <v>0.2263</v>
      </c>
      <c r="Q28" s="84">
        <v>0.39296999999999999</v>
      </c>
      <c r="R28" s="85" t="s">
        <v>15</v>
      </c>
      <c r="S28" s="79">
        <v>4719.3999999999996</v>
      </c>
      <c r="T28" s="83">
        <v>0.44218000000000002</v>
      </c>
      <c r="U28" s="83">
        <v>0.13386999999999999</v>
      </c>
      <c r="V28" s="83">
        <v>0.42394999999999999</v>
      </c>
    </row>
    <row r="29" spans="2:22" x14ac:dyDescent="0.2">
      <c r="B29" s="59">
        <f t="shared" si="1"/>
        <v>41944</v>
      </c>
      <c r="C29" s="59" t="s">
        <v>48</v>
      </c>
      <c r="D29" s="60">
        <v>593.47</v>
      </c>
      <c r="E29" s="61">
        <v>115.35</v>
      </c>
      <c r="F29" s="62">
        <v>219.8</v>
      </c>
      <c r="G29" s="63">
        <v>208.3</v>
      </c>
      <c r="H29" s="64" t="s">
        <v>13</v>
      </c>
      <c r="I29" s="60">
        <v>5102.8900000000003</v>
      </c>
      <c r="J29" s="65">
        <v>0.47796</v>
      </c>
      <c r="K29" s="65">
        <v>0.1067</v>
      </c>
      <c r="L29" s="66">
        <v>0.41533999999999999</v>
      </c>
      <c r="M29" s="64" t="s">
        <v>14</v>
      </c>
      <c r="N29" s="60">
        <v>5898.97</v>
      </c>
      <c r="O29" s="65">
        <v>0.38663999999999998</v>
      </c>
      <c r="P29" s="65">
        <v>0.23232</v>
      </c>
      <c r="Q29" s="66">
        <v>0.38103999999999999</v>
      </c>
      <c r="R29" s="67" t="s">
        <v>15</v>
      </c>
      <c r="S29" s="61">
        <v>4960.99</v>
      </c>
      <c r="T29" s="65">
        <v>0.45017000000000001</v>
      </c>
      <c r="U29" s="65">
        <v>0.13777</v>
      </c>
      <c r="V29" s="65">
        <v>0.41205999999999998</v>
      </c>
    </row>
    <row r="30" spans="2:22" x14ac:dyDescent="0.2">
      <c r="B30" s="45">
        <f t="shared" si="1"/>
        <v>41974</v>
      </c>
      <c r="C30" s="45" t="s">
        <v>48</v>
      </c>
      <c r="D30" s="46">
        <v>593.47</v>
      </c>
      <c r="E30" s="47">
        <v>115.35</v>
      </c>
      <c r="F30" s="48">
        <v>219.8</v>
      </c>
      <c r="G30" s="49">
        <v>208.3</v>
      </c>
      <c r="H30" s="50" t="s">
        <v>13</v>
      </c>
      <c r="I30" s="46">
        <v>5102.8900000000003</v>
      </c>
      <c r="J30" s="51">
        <v>0.47796</v>
      </c>
      <c r="K30" s="51">
        <v>0.1067</v>
      </c>
      <c r="L30" s="52">
        <v>0.41533999999999999</v>
      </c>
      <c r="M30" s="50" t="s">
        <v>14</v>
      </c>
      <c r="N30" s="46">
        <v>5898.97</v>
      </c>
      <c r="O30" s="51">
        <v>0.38663999999999998</v>
      </c>
      <c r="P30" s="51">
        <v>0.23232</v>
      </c>
      <c r="Q30" s="52">
        <v>0.38103999999999999</v>
      </c>
      <c r="R30" s="53" t="s">
        <v>15</v>
      </c>
      <c r="S30" s="47">
        <v>4960.99</v>
      </c>
      <c r="T30" s="51">
        <v>0.45017000000000001</v>
      </c>
      <c r="U30" s="51">
        <v>0.13777</v>
      </c>
      <c r="V30" s="51">
        <v>0.41205999999999998</v>
      </c>
    </row>
    <row r="31" spans="2:22" x14ac:dyDescent="0.2">
      <c r="B31" s="42">
        <f t="shared" ref="B31:B83" si="2">+DATE(YEAR(B30),MONTH(B30)+1,1)</f>
        <v>42005</v>
      </c>
      <c r="C31" s="42" t="s">
        <v>48</v>
      </c>
      <c r="D31" s="25">
        <v>593.47</v>
      </c>
      <c r="E31" s="27">
        <v>115.35</v>
      </c>
      <c r="F31" s="29">
        <v>219.8</v>
      </c>
      <c r="G31" s="43">
        <v>208.3</v>
      </c>
      <c r="H31" s="40" t="s">
        <v>13</v>
      </c>
      <c r="I31" s="25">
        <v>5102.8900000000003</v>
      </c>
      <c r="J31" s="32">
        <v>0.47796</v>
      </c>
      <c r="K31" s="32">
        <v>0.1067</v>
      </c>
      <c r="L31" s="44">
        <v>0.41533999999999999</v>
      </c>
      <c r="M31" s="40" t="s">
        <v>14</v>
      </c>
      <c r="N31" s="25">
        <v>5898.97</v>
      </c>
      <c r="O31" s="32">
        <v>0.38663999999999998</v>
      </c>
      <c r="P31" s="32">
        <v>0.23232</v>
      </c>
      <c r="Q31" s="44">
        <v>0.38103999999999999</v>
      </c>
      <c r="R31" s="33" t="s">
        <v>15</v>
      </c>
      <c r="S31" s="27">
        <v>4960.99</v>
      </c>
      <c r="T31" s="32">
        <v>0.45017000000000001</v>
      </c>
      <c r="U31" s="32">
        <v>0.13777</v>
      </c>
      <c r="V31" s="32">
        <v>0.41205999999999998</v>
      </c>
    </row>
    <row r="32" spans="2:22" x14ac:dyDescent="0.2">
      <c r="B32" s="45">
        <f t="shared" si="2"/>
        <v>42036</v>
      </c>
      <c r="C32" s="45" t="s">
        <v>48</v>
      </c>
      <c r="D32" s="46">
        <v>593.47</v>
      </c>
      <c r="E32" s="47">
        <v>115.35</v>
      </c>
      <c r="F32" s="48">
        <v>219.8</v>
      </c>
      <c r="G32" s="49">
        <v>208.3</v>
      </c>
      <c r="H32" s="50" t="s">
        <v>13</v>
      </c>
      <c r="I32" s="46">
        <v>5102.8900000000003</v>
      </c>
      <c r="J32" s="51">
        <v>0.47796</v>
      </c>
      <c r="K32" s="51">
        <v>0.1067</v>
      </c>
      <c r="L32" s="52">
        <v>0.41533999999999999</v>
      </c>
      <c r="M32" s="50" t="s">
        <v>14</v>
      </c>
      <c r="N32" s="46">
        <v>5898.97</v>
      </c>
      <c r="O32" s="51">
        <v>0.38663999999999998</v>
      </c>
      <c r="P32" s="51">
        <v>0.23232</v>
      </c>
      <c r="Q32" s="52">
        <v>0.38103999999999999</v>
      </c>
      <c r="R32" s="53" t="s">
        <v>15</v>
      </c>
      <c r="S32" s="47">
        <v>4960.99</v>
      </c>
      <c r="T32" s="51">
        <v>0.45017000000000001</v>
      </c>
      <c r="U32" s="51">
        <v>0.13777</v>
      </c>
      <c r="V32" s="51">
        <v>0.41205999999999998</v>
      </c>
    </row>
    <row r="33" spans="2:22" x14ac:dyDescent="0.2">
      <c r="B33" s="42">
        <f t="shared" si="2"/>
        <v>42064</v>
      </c>
      <c r="C33" s="42" t="s">
        <v>48</v>
      </c>
      <c r="D33" s="25">
        <v>593.47</v>
      </c>
      <c r="E33" s="27">
        <v>115.35</v>
      </c>
      <c r="F33" s="29">
        <v>219.8</v>
      </c>
      <c r="G33" s="43">
        <v>208.3</v>
      </c>
      <c r="H33" s="40" t="s">
        <v>13</v>
      </c>
      <c r="I33" s="25">
        <v>5102.8900000000003</v>
      </c>
      <c r="J33" s="32">
        <v>0.47796</v>
      </c>
      <c r="K33" s="32">
        <v>0.1067</v>
      </c>
      <c r="L33" s="44">
        <v>0.41533999999999999</v>
      </c>
      <c r="M33" s="40" t="s">
        <v>14</v>
      </c>
      <c r="N33" s="25">
        <v>5898.97</v>
      </c>
      <c r="O33" s="32">
        <v>0.38663999999999998</v>
      </c>
      <c r="P33" s="32">
        <v>0.23232</v>
      </c>
      <c r="Q33" s="44">
        <v>0.38103999999999999</v>
      </c>
      <c r="R33" s="33" t="s">
        <v>15</v>
      </c>
      <c r="S33" s="27">
        <v>4960.99</v>
      </c>
      <c r="T33" s="32">
        <v>0.45017000000000001</v>
      </c>
      <c r="U33" s="32">
        <v>0.13777</v>
      </c>
      <c r="V33" s="32">
        <v>0.41205999999999998</v>
      </c>
    </row>
    <row r="34" spans="2:22" ht="13.5" thickBot="1" x14ac:dyDescent="0.25">
      <c r="B34" s="77">
        <f t="shared" si="2"/>
        <v>42095</v>
      </c>
      <c r="C34" s="77" t="s">
        <v>48</v>
      </c>
      <c r="D34" s="78">
        <v>593.47</v>
      </c>
      <c r="E34" s="79">
        <v>115.35</v>
      </c>
      <c r="F34" s="80">
        <v>219.8</v>
      </c>
      <c r="G34" s="81">
        <v>208.3</v>
      </c>
      <c r="H34" s="82" t="s">
        <v>13</v>
      </c>
      <c r="I34" s="78">
        <v>5102.8900000000003</v>
      </c>
      <c r="J34" s="83">
        <v>0.47796</v>
      </c>
      <c r="K34" s="83">
        <v>0.1067</v>
      </c>
      <c r="L34" s="84">
        <v>0.41533999999999999</v>
      </c>
      <c r="M34" s="82" t="s">
        <v>14</v>
      </c>
      <c r="N34" s="78">
        <v>5898.97</v>
      </c>
      <c r="O34" s="83">
        <v>0.38663999999999998</v>
      </c>
      <c r="P34" s="83">
        <v>0.23232</v>
      </c>
      <c r="Q34" s="84">
        <v>0.38103999999999999</v>
      </c>
      <c r="R34" s="85" t="s">
        <v>15</v>
      </c>
      <c r="S34" s="79">
        <v>4960.99</v>
      </c>
      <c r="T34" s="83">
        <v>0.45017000000000001</v>
      </c>
      <c r="U34" s="83">
        <v>0.13777</v>
      </c>
      <c r="V34" s="83">
        <v>0.41205999999999998</v>
      </c>
    </row>
    <row r="35" spans="2:22" x14ac:dyDescent="0.2">
      <c r="B35" s="59">
        <f t="shared" si="2"/>
        <v>42125</v>
      </c>
      <c r="C35" s="59" t="s">
        <v>56</v>
      </c>
      <c r="D35" s="60">
        <v>628.5</v>
      </c>
      <c r="E35" s="61">
        <v>117.58</v>
      </c>
      <c r="F35" s="62">
        <v>223.2</v>
      </c>
      <c r="G35" s="63">
        <v>203.4</v>
      </c>
      <c r="H35" s="64" t="s">
        <v>13</v>
      </c>
      <c r="I35" s="60">
        <v>5338.29</v>
      </c>
      <c r="J35" s="65">
        <v>0.49096000000000001</v>
      </c>
      <c r="K35" s="65">
        <v>0.10539</v>
      </c>
      <c r="L35" s="66">
        <v>0.40365000000000001</v>
      </c>
      <c r="M35" s="64" t="s">
        <v>14</v>
      </c>
      <c r="N35" s="60">
        <v>6154.02</v>
      </c>
      <c r="O35" s="65">
        <v>0.39835999999999999</v>
      </c>
      <c r="P35" s="65">
        <v>0.23017000000000001</v>
      </c>
      <c r="Q35" s="66">
        <v>0.37147000000000002</v>
      </c>
      <c r="R35" s="67" t="s">
        <v>15</v>
      </c>
      <c r="S35" s="61">
        <v>5184.9399999999996</v>
      </c>
      <c r="T35" s="65">
        <v>0.46289000000000002</v>
      </c>
      <c r="U35" s="65">
        <v>0.13622000000000001</v>
      </c>
      <c r="V35" s="65">
        <v>0.40089000000000002</v>
      </c>
    </row>
    <row r="36" spans="2:22" x14ac:dyDescent="0.2">
      <c r="B36" s="45">
        <f t="shared" si="2"/>
        <v>42156</v>
      </c>
      <c r="C36" s="45" t="s">
        <v>56</v>
      </c>
      <c r="D36" s="46">
        <v>628.5</v>
      </c>
      <c r="E36" s="47">
        <v>117.58</v>
      </c>
      <c r="F36" s="48">
        <v>223.2</v>
      </c>
      <c r="G36" s="49">
        <v>203.4</v>
      </c>
      <c r="H36" s="50" t="s">
        <v>13</v>
      </c>
      <c r="I36" s="46">
        <v>5338.29</v>
      </c>
      <c r="J36" s="51">
        <v>0.49096000000000001</v>
      </c>
      <c r="K36" s="51">
        <v>0.10539</v>
      </c>
      <c r="L36" s="52">
        <v>0.40365000000000001</v>
      </c>
      <c r="M36" s="50" t="s">
        <v>14</v>
      </c>
      <c r="N36" s="46">
        <v>6154.02</v>
      </c>
      <c r="O36" s="51">
        <v>0.39835999999999999</v>
      </c>
      <c r="P36" s="51">
        <v>0.23017000000000001</v>
      </c>
      <c r="Q36" s="52">
        <v>0.37147000000000002</v>
      </c>
      <c r="R36" s="53" t="s">
        <v>15</v>
      </c>
      <c r="S36" s="47">
        <v>5184.9399999999996</v>
      </c>
      <c r="T36" s="51">
        <v>0.46289000000000002</v>
      </c>
      <c r="U36" s="51">
        <v>0.13622000000000001</v>
      </c>
      <c r="V36" s="51">
        <v>0.40089000000000002</v>
      </c>
    </row>
    <row r="37" spans="2:22" x14ac:dyDescent="0.2">
      <c r="B37" s="42">
        <f t="shared" si="2"/>
        <v>42186</v>
      </c>
      <c r="C37" s="42" t="s">
        <v>56</v>
      </c>
      <c r="D37" s="25">
        <v>628.5</v>
      </c>
      <c r="E37" s="27">
        <v>117.58</v>
      </c>
      <c r="F37" s="29">
        <v>223.2</v>
      </c>
      <c r="G37" s="43">
        <v>203.4</v>
      </c>
      <c r="H37" s="40" t="s">
        <v>13</v>
      </c>
      <c r="I37" s="25">
        <v>5338.29</v>
      </c>
      <c r="J37" s="32">
        <v>0.49096000000000001</v>
      </c>
      <c r="K37" s="32">
        <v>0.10539</v>
      </c>
      <c r="L37" s="44">
        <v>0.40365000000000001</v>
      </c>
      <c r="M37" s="40" t="s">
        <v>14</v>
      </c>
      <c r="N37" s="25">
        <v>6154.02</v>
      </c>
      <c r="O37" s="32">
        <v>0.39835999999999999</v>
      </c>
      <c r="P37" s="32">
        <v>0.23017000000000001</v>
      </c>
      <c r="Q37" s="44">
        <v>0.37147000000000002</v>
      </c>
      <c r="R37" s="33" t="s">
        <v>15</v>
      </c>
      <c r="S37" s="27">
        <v>5184.9399999999996</v>
      </c>
      <c r="T37" s="32">
        <v>0.46289000000000002</v>
      </c>
      <c r="U37" s="32">
        <v>0.13622000000000001</v>
      </c>
      <c r="V37" s="32">
        <v>0.40089000000000002</v>
      </c>
    </row>
    <row r="38" spans="2:22" x14ac:dyDescent="0.2">
      <c r="B38" s="45">
        <f>+DATE(YEAR(B37),MONTH(B37)+1,1)</f>
        <v>42217</v>
      </c>
      <c r="C38" s="45" t="s">
        <v>56</v>
      </c>
      <c r="D38" s="46">
        <v>628.5</v>
      </c>
      <c r="E38" s="47">
        <v>117.58</v>
      </c>
      <c r="F38" s="48">
        <v>223.2</v>
      </c>
      <c r="G38" s="49">
        <v>203.4</v>
      </c>
      <c r="H38" s="50" t="s">
        <v>13</v>
      </c>
      <c r="I38" s="46">
        <v>5338.29</v>
      </c>
      <c r="J38" s="51">
        <v>0.49096000000000001</v>
      </c>
      <c r="K38" s="51">
        <v>0.10539</v>
      </c>
      <c r="L38" s="52">
        <v>0.40365000000000001</v>
      </c>
      <c r="M38" s="50" t="s">
        <v>14</v>
      </c>
      <c r="N38" s="46">
        <v>6154.02</v>
      </c>
      <c r="O38" s="51">
        <v>0.39835999999999999</v>
      </c>
      <c r="P38" s="51">
        <v>0.23017000000000001</v>
      </c>
      <c r="Q38" s="52">
        <v>0.37147000000000002</v>
      </c>
      <c r="R38" s="53" t="s">
        <v>15</v>
      </c>
      <c r="S38" s="47">
        <v>5184.9399999999996</v>
      </c>
      <c r="T38" s="51">
        <v>0.46289000000000002</v>
      </c>
      <c r="U38" s="51">
        <v>0.13622000000000001</v>
      </c>
      <c r="V38" s="51">
        <v>0.40089000000000002</v>
      </c>
    </row>
    <row r="39" spans="2:22" x14ac:dyDescent="0.2">
      <c r="B39" s="42">
        <f t="shared" si="2"/>
        <v>42248</v>
      </c>
      <c r="C39" s="42" t="s">
        <v>56</v>
      </c>
      <c r="D39" s="25">
        <v>628.5</v>
      </c>
      <c r="E39" s="27">
        <v>117.58</v>
      </c>
      <c r="F39" s="29">
        <v>223.2</v>
      </c>
      <c r="G39" s="43">
        <v>203.4</v>
      </c>
      <c r="H39" s="40" t="s">
        <v>13</v>
      </c>
      <c r="I39" s="25">
        <v>5338.29</v>
      </c>
      <c r="J39" s="32">
        <v>0.49096000000000001</v>
      </c>
      <c r="K39" s="32">
        <v>0.10539</v>
      </c>
      <c r="L39" s="44">
        <v>0.40365000000000001</v>
      </c>
      <c r="M39" s="40" t="s">
        <v>14</v>
      </c>
      <c r="N39" s="25">
        <v>6154.02</v>
      </c>
      <c r="O39" s="32">
        <v>0.39835999999999999</v>
      </c>
      <c r="P39" s="32">
        <v>0.23017000000000001</v>
      </c>
      <c r="Q39" s="44">
        <v>0.37147000000000002</v>
      </c>
      <c r="R39" s="33" t="s">
        <v>15</v>
      </c>
      <c r="S39" s="27">
        <v>5184.9399999999996</v>
      </c>
      <c r="T39" s="32">
        <v>0.46289000000000002</v>
      </c>
      <c r="U39" s="32">
        <v>0.13622000000000001</v>
      </c>
      <c r="V39" s="32">
        <v>0.40089000000000002</v>
      </c>
    </row>
    <row r="40" spans="2:22" ht="13.5" thickBot="1" x14ac:dyDescent="0.25">
      <c r="B40" s="77">
        <f>+DATE(YEAR(B39),MONTH(B39)+1,1)</f>
        <v>42278</v>
      </c>
      <c r="C40" s="77" t="s">
        <v>56</v>
      </c>
      <c r="D40" s="78">
        <v>628.5</v>
      </c>
      <c r="E40" s="79">
        <v>117.58</v>
      </c>
      <c r="F40" s="80">
        <v>223.2</v>
      </c>
      <c r="G40" s="81">
        <v>203.4</v>
      </c>
      <c r="H40" s="82" t="s">
        <v>13</v>
      </c>
      <c r="I40" s="78">
        <v>5338.29</v>
      </c>
      <c r="J40" s="83">
        <v>0.49096000000000001</v>
      </c>
      <c r="K40" s="83">
        <v>0.10539</v>
      </c>
      <c r="L40" s="84">
        <v>0.40365000000000001</v>
      </c>
      <c r="M40" s="82" t="s">
        <v>14</v>
      </c>
      <c r="N40" s="78">
        <v>6154.02</v>
      </c>
      <c r="O40" s="83">
        <v>0.39835999999999999</v>
      </c>
      <c r="P40" s="83">
        <v>0.23017000000000001</v>
      </c>
      <c r="Q40" s="84">
        <v>0.37147000000000002</v>
      </c>
      <c r="R40" s="85" t="s">
        <v>15</v>
      </c>
      <c r="S40" s="79">
        <v>5184.9399999999996</v>
      </c>
      <c r="T40" s="83">
        <v>0.46289000000000002</v>
      </c>
      <c r="U40" s="83">
        <v>0.13622000000000001</v>
      </c>
      <c r="V40" s="83">
        <v>0.40089000000000002</v>
      </c>
    </row>
    <row r="41" spans="2:22" x14ac:dyDescent="0.2">
      <c r="B41" s="68">
        <f t="shared" si="2"/>
        <v>42309</v>
      </c>
      <c r="C41" s="68" t="s">
        <v>59</v>
      </c>
      <c r="D41" s="101">
        <v>691.73</v>
      </c>
      <c r="E41" s="102">
        <v>121.11</v>
      </c>
      <c r="F41" s="103">
        <v>221</v>
      </c>
      <c r="G41" s="104">
        <v>190.9</v>
      </c>
      <c r="H41" s="73" t="s">
        <v>13</v>
      </c>
      <c r="I41" s="101">
        <v>5645.62</v>
      </c>
      <c r="J41" s="105">
        <v>0.50551000000000001</v>
      </c>
      <c r="K41" s="105">
        <v>0.10285999999999999</v>
      </c>
      <c r="L41" s="106">
        <v>0.39162999999999998</v>
      </c>
      <c r="M41" s="73" t="s">
        <v>14</v>
      </c>
      <c r="N41" s="101">
        <v>6479.43</v>
      </c>
      <c r="O41" s="105">
        <v>0.41210000000000002</v>
      </c>
      <c r="P41" s="105">
        <v>0.22569</v>
      </c>
      <c r="Q41" s="106">
        <v>0.36220999999999998</v>
      </c>
      <c r="R41" s="76" t="s">
        <v>15</v>
      </c>
      <c r="S41" s="102">
        <v>5476.01</v>
      </c>
      <c r="T41" s="105">
        <v>0.47728999999999999</v>
      </c>
      <c r="U41" s="105">
        <v>0.13314000000000001</v>
      </c>
      <c r="V41" s="105">
        <v>0.38957000000000003</v>
      </c>
    </row>
    <row r="42" spans="2:22" x14ac:dyDescent="0.2">
      <c r="B42" s="45">
        <f t="shared" si="2"/>
        <v>42339</v>
      </c>
      <c r="C42" s="45" t="s">
        <v>59</v>
      </c>
      <c r="D42" s="46">
        <v>691.73</v>
      </c>
      <c r="E42" s="47">
        <v>121.11</v>
      </c>
      <c r="F42" s="48">
        <v>221</v>
      </c>
      <c r="G42" s="49">
        <v>190.9</v>
      </c>
      <c r="H42" s="50" t="s">
        <v>13</v>
      </c>
      <c r="I42" s="46">
        <v>5645.62</v>
      </c>
      <c r="J42" s="51">
        <v>0.50551000000000001</v>
      </c>
      <c r="K42" s="51">
        <v>0.10285999999999999</v>
      </c>
      <c r="L42" s="52">
        <v>0.39162999999999998</v>
      </c>
      <c r="M42" s="50" t="s">
        <v>14</v>
      </c>
      <c r="N42" s="46">
        <v>6479.43</v>
      </c>
      <c r="O42" s="51">
        <v>0.41210000000000002</v>
      </c>
      <c r="P42" s="51">
        <v>0.22569</v>
      </c>
      <c r="Q42" s="52">
        <v>0.36220999999999998</v>
      </c>
      <c r="R42" s="53" t="s">
        <v>15</v>
      </c>
      <c r="S42" s="47">
        <v>5476.01</v>
      </c>
      <c r="T42" s="51">
        <v>0.47728999999999999</v>
      </c>
      <c r="U42" s="51">
        <v>0.13314000000000001</v>
      </c>
      <c r="V42" s="51">
        <v>0.38957000000000003</v>
      </c>
    </row>
    <row r="43" spans="2:22" x14ac:dyDescent="0.2">
      <c r="B43" s="42">
        <f t="shared" si="2"/>
        <v>42370</v>
      </c>
      <c r="C43" s="42" t="s">
        <v>59</v>
      </c>
      <c r="D43" s="25">
        <v>691.73</v>
      </c>
      <c r="E43" s="27">
        <v>121.11</v>
      </c>
      <c r="F43" s="29">
        <v>221</v>
      </c>
      <c r="G43" s="43">
        <v>190.9</v>
      </c>
      <c r="H43" s="40" t="s">
        <v>13</v>
      </c>
      <c r="I43" s="25">
        <v>5645.62</v>
      </c>
      <c r="J43" s="32">
        <v>0.50551000000000001</v>
      </c>
      <c r="K43" s="32">
        <v>0.10285999999999999</v>
      </c>
      <c r="L43" s="44">
        <v>0.39162999999999998</v>
      </c>
      <c r="M43" s="40" t="s">
        <v>14</v>
      </c>
      <c r="N43" s="25">
        <v>6479.43</v>
      </c>
      <c r="O43" s="32">
        <v>0.41210000000000002</v>
      </c>
      <c r="P43" s="32">
        <v>0.22569</v>
      </c>
      <c r="Q43" s="44">
        <v>0.36220999999999998</v>
      </c>
      <c r="R43" s="33" t="s">
        <v>15</v>
      </c>
      <c r="S43" s="27">
        <v>5476.01</v>
      </c>
      <c r="T43" s="32">
        <v>0.47728999999999999</v>
      </c>
      <c r="U43" s="32">
        <v>0.13314000000000001</v>
      </c>
      <c r="V43" s="32">
        <v>0.38957000000000003</v>
      </c>
    </row>
    <row r="44" spans="2:22" x14ac:dyDescent="0.2">
      <c r="B44" s="45">
        <f t="shared" si="2"/>
        <v>42401</v>
      </c>
      <c r="C44" s="45" t="s">
        <v>59</v>
      </c>
      <c r="D44" s="46">
        <v>691.73</v>
      </c>
      <c r="E44" s="47">
        <v>121.11</v>
      </c>
      <c r="F44" s="48">
        <v>221</v>
      </c>
      <c r="G44" s="49">
        <v>190.9</v>
      </c>
      <c r="H44" s="50" t="s">
        <v>13</v>
      </c>
      <c r="I44" s="46">
        <v>5645.62</v>
      </c>
      <c r="J44" s="51">
        <v>0.50551000000000001</v>
      </c>
      <c r="K44" s="51">
        <v>0.10285999999999999</v>
      </c>
      <c r="L44" s="52">
        <v>0.39162999999999998</v>
      </c>
      <c r="M44" s="50" t="s">
        <v>14</v>
      </c>
      <c r="N44" s="46">
        <v>6479.43</v>
      </c>
      <c r="O44" s="51">
        <v>0.41210000000000002</v>
      </c>
      <c r="P44" s="51">
        <v>0.22569</v>
      </c>
      <c r="Q44" s="52">
        <v>0.36220999999999998</v>
      </c>
      <c r="R44" s="53" t="s">
        <v>15</v>
      </c>
      <c r="S44" s="47">
        <v>5476.01</v>
      </c>
      <c r="T44" s="51">
        <v>0.47728999999999999</v>
      </c>
      <c r="U44" s="51">
        <v>0.13314000000000001</v>
      </c>
      <c r="V44" s="51">
        <v>0.38957000000000003</v>
      </c>
    </row>
    <row r="45" spans="2:22" x14ac:dyDescent="0.2">
      <c r="B45" s="42">
        <f t="shared" si="2"/>
        <v>42430</v>
      </c>
      <c r="C45" s="42" t="s">
        <v>59</v>
      </c>
      <c r="D45" s="25">
        <v>691.73</v>
      </c>
      <c r="E45" s="27">
        <v>121.11</v>
      </c>
      <c r="F45" s="29">
        <v>221</v>
      </c>
      <c r="G45" s="43">
        <v>190.9</v>
      </c>
      <c r="H45" s="40" t="s">
        <v>13</v>
      </c>
      <c r="I45" s="25">
        <v>5645.62</v>
      </c>
      <c r="J45" s="32">
        <v>0.50551000000000001</v>
      </c>
      <c r="K45" s="32">
        <v>0.10285999999999999</v>
      </c>
      <c r="L45" s="44">
        <v>0.39162999999999998</v>
      </c>
      <c r="M45" s="40" t="s">
        <v>14</v>
      </c>
      <c r="N45" s="25">
        <v>6479.43</v>
      </c>
      <c r="O45" s="32">
        <v>0.41210000000000002</v>
      </c>
      <c r="P45" s="32">
        <v>0.22569</v>
      </c>
      <c r="Q45" s="44">
        <v>0.36220999999999998</v>
      </c>
      <c r="R45" s="33" t="s">
        <v>15</v>
      </c>
      <c r="S45" s="27">
        <v>5476.01</v>
      </c>
      <c r="T45" s="32">
        <v>0.47728999999999999</v>
      </c>
      <c r="U45" s="32">
        <v>0.13314000000000001</v>
      </c>
      <c r="V45" s="32">
        <v>0.38957000000000003</v>
      </c>
    </row>
    <row r="46" spans="2:22" ht="13.5" thickBot="1" x14ac:dyDescent="0.25">
      <c r="B46" s="77">
        <f t="shared" si="2"/>
        <v>42461</v>
      </c>
      <c r="C46" s="77" t="s">
        <v>59</v>
      </c>
      <c r="D46" s="78">
        <v>691.73</v>
      </c>
      <c r="E46" s="79">
        <v>121.11</v>
      </c>
      <c r="F46" s="80">
        <v>221</v>
      </c>
      <c r="G46" s="81">
        <v>190.9</v>
      </c>
      <c r="H46" s="82" t="s">
        <v>13</v>
      </c>
      <c r="I46" s="78">
        <v>5645.62</v>
      </c>
      <c r="J46" s="83">
        <v>0.50551000000000001</v>
      </c>
      <c r="K46" s="83">
        <v>0.10285999999999999</v>
      </c>
      <c r="L46" s="84">
        <v>0.39162999999999998</v>
      </c>
      <c r="M46" s="82" t="s">
        <v>14</v>
      </c>
      <c r="N46" s="78">
        <v>6479.43</v>
      </c>
      <c r="O46" s="83">
        <v>0.41210000000000002</v>
      </c>
      <c r="P46" s="83">
        <v>0.22569</v>
      </c>
      <c r="Q46" s="84">
        <v>0.36220999999999998</v>
      </c>
      <c r="R46" s="85" t="s">
        <v>15</v>
      </c>
      <c r="S46" s="79">
        <v>5476.01</v>
      </c>
      <c r="T46" s="83">
        <v>0.47728999999999999</v>
      </c>
      <c r="U46" s="83">
        <v>0.13314000000000001</v>
      </c>
      <c r="V46" s="83">
        <v>0.38957000000000003</v>
      </c>
    </row>
    <row r="47" spans="2:22" s="159" customFormat="1" x14ac:dyDescent="0.2">
      <c r="B47" s="68">
        <f t="shared" si="2"/>
        <v>42491</v>
      </c>
      <c r="C47" s="68" t="s">
        <v>62</v>
      </c>
      <c r="D47" s="166">
        <v>682.07</v>
      </c>
      <c r="E47" s="167">
        <v>123.11</v>
      </c>
      <c r="F47" s="103">
        <v>221</v>
      </c>
      <c r="G47" s="104">
        <v>187.5</v>
      </c>
      <c r="H47" s="73" t="s">
        <v>13</v>
      </c>
      <c r="I47" s="166">
        <v>5627.69</v>
      </c>
      <c r="J47" s="168">
        <v>0.50031000000000003</v>
      </c>
      <c r="K47" s="168">
        <v>9.9989999999999996E-2</v>
      </c>
      <c r="L47" s="169">
        <v>0.3997</v>
      </c>
      <c r="M47" s="73" t="s">
        <v>14</v>
      </c>
      <c r="N47" s="166">
        <v>6438.54</v>
      </c>
      <c r="O47" s="168">
        <v>0.40911999999999998</v>
      </c>
      <c r="P47" s="168">
        <v>0.22006999999999999</v>
      </c>
      <c r="Q47" s="169">
        <v>0.37080999999999997</v>
      </c>
      <c r="R47" s="76" t="s">
        <v>15</v>
      </c>
      <c r="S47" s="167">
        <v>5455.2</v>
      </c>
      <c r="T47" s="168">
        <v>0.47266999999999998</v>
      </c>
      <c r="U47" s="168">
        <v>0.1295</v>
      </c>
      <c r="V47" s="168">
        <v>0.39783000000000002</v>
      </c>
    </row>
    <row r="48" spans="2:22" x14ac:dyDescent="0.2">
      <c r="B48" s="45">
        <f t="shared" si="2"/>
        <v>42522</v>
      </c>
      <c r="C48" s="45" t="s">
        <v>62</v>
      </c>
      <c r="D48" s="46">
        <v>682.07</v>
      </c>
      <c r="E48" s="47">
        <v>123.11</v>
      </c>
      <c r="F48" s="48">
        <v>221</v>
      </c>
      <c r="G48" s="49">
        <v>187.5</v>
      </c>
      <c r="H48" s="50" t="s">
        <v>13</v>
      </c>
      <c r="I48" s="46">
        <v>5627.69</v>
      </c>
      <c r="J48" s="51">
        <v>0.50031000000000003</v>
      </c>
      <c r="K48" s="51">
        <v>9.9989999999999996E-2</v>
      </c>
      <c r="L48" s="52">
        <v>0.3997</v>
      </c>
      <c r="M48" s="50" t="s">
        <v>14</v>
      </c>
      <c r="N48" s="46">
        <v>6438.54</v>
      </c>
      <c r="O48" s="51">
        <v>0.40911999999999998</v>
      </c>
      <c r="P48" s="51">
        <v>0.22006999999999999</v>
      </c>
      <c r="Q48" s="52">
        <v>0.37080999999999997</v>
      </c>
      <c r="R48" s="53" t="s">
        <v>15</v>
      </c>
      <c r="S48" s="47">
        <v>5455.2</v>
      </c>
      <c r="T48" s="51">
        <v>0.47266999999999998</v>
      </c>
      <c r="U48" s="51">
        <v>0.1295</v>
      </c>
      <c r="V48" s="51">
        <v>0.39783000000000002</v>
      </c>
    </row>
    <row r="49" spans="2:22" x14ac:dyDescent="0.2">
      <c r="B49" s="42">
        <f t="shared" si="2"/>
        <v>42552</v>
      </c>
      <c r="C49" s="42" t="s">
        <v>62</v>
      </c>
      <c r="D49" s="25">
        <v>682.07</v>
      </c>
      <c r="E49" s="27">
        <v>123.11</v>
      </c>
      <c r="F49" s="29">
        <v>221</v>
      </c>
      <c r="G49" s="43">
        <v>187.5</v>
      </c>
      <c r="H49" s="40" t="s">
        <v>13</v>
      </c>
      <c r="I49" s="25">
        <v>5627.69</v>
      </c>
      <c r="J49" s="32">
        <v>0.50031000000000003</v>
      </c>
      <c r="K49" s="32">
        <v>9.9989999999999996E-2</v>
      </c>
      <c r="L49" s="44">
        <v>0.3997</v>
      </c>
      <c r="M49" s="40" t="s">
        <v>14</v>
      </c>
      <c r="N49" s="25">
        <v>6438.54</v>
      </c>
      <c r="O49" s="32">
        <v>0.40911999999999998</v>
      </c>
      <c r="P49" s="32">
        <v>0.22006999999999999</v>
      </c>
      <c r="Q49" s="44">
        <v>0.37080999999999997</v>
      </c>
      <c r="R49" s="33" t="s">
        <v>15</v>
      </c>
      <c r="S49" s="27">
        <v>5455.2</v>
      </c>
      <c r="T49" s="32">
        <v>0.47266999999999998</v>
      </c>
      <c r="U49" s="32">
        <v>0.1295</v>
      </c>
      <c r="V49" s="32">
        <v>0.39783000000000002</v>
      </c>
    </row>
    <row r="50" spans="2:22" x14ac:dyDescent="0.2">
      <c r="B50" s="45">
        <f t="shared" si="2"/>
        <v>42583</v>
      </c>
      <c r="C50" s="45" t="s">
        <v>62</v>
      </c>
      <c r="D50" s="46">
        <v>682.07</v>
      </c>
      <c r="E50" s="47">
        <v>123.11</v>
      </c>
      <c r="F50" s="48">
        <v>221</v>
      </c>
      <c r="G50" s="49">
        <v>187.5</v>
      </c>
      <c r="H50" s="50" t="s">
        <v>13</v>
      </c>
      <c r="I50" s="46">
        <v>5627.69</v>
      </c>
      <c r="J50" s="51">
        <v>0.50031000000000003</v>
      </c>
      <c r="K50" s="51">
        <v>9.9989999999999996E-2</v>
      </c>
      <c r="L50" s="52">
        <v>0.3997</v>
      </c>
      <c r="M50" s="50" t="s">
        <v>14</v>
      </c>
      <c r="N50" s="46">
        <v>6438.54</v>
      </c>
      <c r="O50" s="51">
        <v>0.40911999999999998</v>
      </c>
      <c r="P50" s="51">
        <v>0.22006999999999999</v>
      </c>
      <c r="Q50" s="52">
        <v>0.37080999999999997</v>
      </c>
      <c r="R50" s="53" t="s">
        <v>15</v>
      </c>
      <c r="S50" s="47">
        <v>5455.2</v>
      </c>
      <c r="T50" s="51">
        <v>0.47266999999999998</v>
      </c>
      <c r="U50" s="51">
        <v>0.1295</v>
      </c>
      <c r="V50" s="51">
        <v>0.39783000000000002</v>
      </c>
    </row>
    <row r="51" spans="2:22" x14ac:dyDescent="0.2">
      <c r="B51" s="42">
        <f t="shared" si="2"/>
        <v>42614</v>
      </c>
      <c r="C51" s="42" t="s">
        <v>62</v>
      </c>
      <c r="D51" s="25">
        <v>682.07</v>
      </c>
      <c r="E51" s="27">
        <v>123.11</v>
      </c>
      <c r="F51" s="29">
        <v>221</v>
      </c>
      <c r="G51" s="43">
        <v>187.5</v>
      </c>
      <c r="H51" s="40" t="s">
        <v>13</v>
      </c>
      <c r="I51" s="25">
        <v>5627.69</v>
      </c>
      <c r="J51" s="32">
        <v>0.50031000000000003</v>
      </c>
      <c r="K51" s="32">
        <v>9.9989999999999996E-2</v>
      </c>
      <c r="L51" s="44">
        <v>0.3997</v>
      </c>
      <c r="M51" s="40" t="s">
        <v>14</v>
      </c>
      <c r="N51" s="25">
        <v>6438.54</v>
      </c>
      <c r="O51" s="32">
        <v>0.40911999999999998</v>
      </c>
      <c r="P51" s="32">
        <v>0.22006999999999999</v>
      </c>
      <c r="Q51" s="44">
        <v>0.37080999999999997</v>
      </c>
      <c r="R51" s="33" t="s">
        <v>15</v>
      </c>
      <c r="S51" s="27">
        <v>5455.2</v>
      </c>
      <c r="T51" s="32">
        <v>0.47266999999999998</v>
      </c>
      <c r="U51" s="32">
        <v>0.1295</v>
      </c>
      <c r="V51" s="32">
        <v>0.39783000000000002</v>
      </c>
    </row>
    <row r="52" spans="2:22" x14ac:dyDescent="0.2">
      <c r="B52" s="45">
        <f t="shared" si="2"/>
        <v>42644</v>
      </c>
      <c r="C52" s="45" t="s">
        <v>62</v>
      </c>
      <c r="D52" s="46">
        <v>682.07</v>
      </c>
      <c r="E52" s="47">
        <v>123.11</v>
      </c>
      <c r="F52" s="48">
        <v>221</v>
      </c>
      <c r="G52" s="49">
        <v>187.5</v>
      </c>
      <c r="H52" s="50" t="s">
        <v>13</v>
      </c>
      <c r="I52" s="46">
        <v>5627.69</v>
      </c>
      <c r="J52" s="51">
        <v>0.50031000000000003</v>
      </c>
      <c r="K52" s="51">
        <v>9.9989999999999996E-2</v>
      </c>
      <c r="L52" s="52">
        <v>0.3997</v>
      </c>
      <c r="M52" s="50" t="s">
        <v>14</v>
      </c>
      <c r="N52" s="46">
        <v>6438.54</v>
      </c>
      <c r="O52" s="51">
        <v>0.40911999999999998</v>
      </c>
      <c r="P52" s="51">
        <v>0.22006999999999999</v>
      </c>
      <c r="Q52" s="52">
        <v>0.37080999999999997</v>
      </c>
      <c r="R52" s="53" t="s">
        <v>15</v>
      </c>
      <c r="S52" s="47">
        <v>5455.2</v>
      </c>
      <c r="T52" s="51">
        <v>0.47266999999999998</v>
      </c>
      <c r="U52" s="51">
        <v>0.1295</v>
      </c>
      <c r="V52" s="51">
        <v>0.39783000000000002</v>
      </c>
    </row>
    <row r="53" spans="2:22" x14ac:dyDescent="0.2">
      <c r="B53" s="42">
        <f t="shared" si="2"/>
        <v>42675</v>
      </c>
      <c r="C53" s="42" t="s">
        <v>62</v>
      </c>
      <c r="D53" s="25">
        <v>682.07</v>
      </c>
      <c r="E53" s="27">
        <v>123.11</v>
      </c>
      <c r="F53" s="29">
        <v>221</v>
      </c>
      <c r="G53" s="43">
        <v>187.5</v>
      </c>
      <c r="H53" s="40" t="s">
        <v>13</v>
      </c>
      <c r="I53" s="25">
        <v>5627.69</v>
      </c>
      <c r="J53" s="32">
        <v>0.50031000000000003</v>
      </c>
      <c r="K53" s="32">
        <v>9.9989999999999996E-2</v>
      </c>
      <c r="L53" s="44">
        <v>0.3997</v>
      </c>
      <c r="M53" s="40" t="s">
        <v>14</v>
      </c>
      <c r="N53" s="25">
        <v>6438.54</v>
      </c>
      <c r="O53" s="32">
        <v>0.40911999999999998</v>
      </c>
      <c r="P53" s="32">
        <v>0.22006999999999999</v>
      </c>
      <c r="Q53" s="44">
        <v>0.37080999999999997</v>
      </c>
      <c r="R53" s="33" t="s">
        <v>15</v>
      </c>
      <c r="S53" s="27">
        <v>5455.2</v>
      </c>
      <c r="T53" s="32">
        <v>0.47266999999999998</v>
      </c>
      <c r="U53" s="32">
        <v>0.1295</v>
      </c>
      <c r="V53" s="32">
        <v>0.39783000000000002</v>
      </c>
    </row>
    <row r="54" spans="2:22" x14ac:dyDescent="0.2">
      <c r="B54" s="45">
        <f t="shared" si="2"/>
        <v>42705</v>
      </c>
      <c r="C54" s="45" t="s">
        <v>62</v>
      </c>
      <c r="D54" s="46">
        <v>682.07</v>
      </c>
      <c r="E54" s="47">
        <v>123.11</v>
      </c>
      <c r="F54" s="48">
        <v>221</v>
      </c>
      <c r="G54" s="49">
        <v>187.5</v>
      </c>
      <c r="H54" s="50" t="s">
        <v>13</v>
      </c>
      <c r="I54" s="46">
        <v>5627.69</v>
      </c>
      <c r="J54" s="51">
        <v>0.50031000000000003</v>
      </c>
      <c r="K54" s="51">
        <v>9.9989999999999996E-2</v>
      </c>
      <c r="L54" s="52">
        <v>0.3997</v>
      </c>
      <c r="M54" s="50" t="s">
        <v>14</v>
      </c>
      <c r="N54" s="46">
        <v>6438.54</v>
      </c>
      <c r="O54" s="51">
        <v>0.40911999999999998</v>
      </c>
      <c r="P54" s="51">
        <v>0.22006999999999999</v>
      </c>
      <c r="Q54" s="52">
        <v>0.37080999999999997</v>
      </c>
      <c r="R54" s="53" t="s">
        <v>15</v>
      </c>
      <c r="S54" s="47">
        <v>5455.2</v>
      </c>
      <c r="T54" s="51">
        <v>0.47266999999999998</v>
      </c>
      <c r="U54" s="51">
        <v>0.1295</v>
      </c>
      <c r="V54" s="51">
        <v>0.39783000000000002</v>
      </c>
    </row>
    <row r="55" spans="2:22" x14ac:dyDescent="0.2">
      <c r="B55" s="42">
        <f t="shared" si="2"/>
        <v>42736</v>
      </c>
      <c r="C55" s="42" t="s">
        <v>62</v>
      </c>
      <c r="D55" s="25">
        <v>682.07</v>
      </c>
      <c r="E55" s="27">
        <v>123.11</v>
      </c>
      <c r="F55" s="29">
        <v>221</v>
      </c>
      <c r="G55" s="43">
        <v>187.5</v>
      </c>
      <c r="H55" s="40" t="s">
        <v>13</v>
      </c>
      <c r="I55" s="25">
        <v>5627.69</v>
      </c>
      <c r="J55" s="32">
        <v>0.50031000000000003</v>
      </c>
      <c r="K55" s="32">
        <v>9.9989999999999996E-2</v>
      </c>
      <c r="L55" s="44">
        <v>0.3997</v>
      </c>
      <c r="M55" s="40" t="s">
        <v>14</v>
      </c>
      <c r="N55" s="25">
        <v>6438.54</v>
      </c>
      <c r="O55" s="32">
        <v>0.40911999999999998</v>
      </c>
      <c r="P55" s="32">
        <v>0.22006999999999999</v>
      </c>
      <c r="Q55" s="44">
        <v>0.37080999999999997</v>
      </c>
      <c r="R55" s="33" t="s">
        <v>15</v>
      </c>
      <c r="S55" s="27">
        <v>5455.2</v>
      </c>
      <c r="T55" s="32">
        <v>0.47266999999999998</v>
      </c>
      <c r="U55" s="32">
        <v>0.1295</v>
      </c>
      <c r="V55" s="32">
        <v>0.39783000000000002</v>
      </c>
    </row>
    <row r="56" spans="2:22" x14ac:dyDescent="0.2">
      <c r="B56" s="45">
        <f t="shared" si="2"/>
        <v>42767</v>
      </c>
      <c r="C56" s="42" t="s">
        <v>62</v>
      </c>
      <c r="D56" s="46">
        <v>682.07</v>
      </c>
      <c r="E56" s="47">
        <v>123.11</v>
      </c>
      <c r="F56" s="48">
        <v>221</v>
      </c>
      <c r="G56" s="49">
        <v>187.5</v>
      </c>
      <c r="H56" s="50" t="s">
        <v>13</v>
      </c>
      <c r="I56" s="46">
        <v>5627.69</v>
      </c>
      <c r="J56" s="51">
        <v>0.50031000000000003</v>
      </c>
      <c r="K56" s="51">
        <v>9.9989999999999996E-2</v>
      </c>
      <c r="L56" s="52">
        <v>0.3997</v>
      </c>
      <c r="M56" s="50" t="s">
        <v>14</v>
      </c>
      <c r="N56" s="46">
        <v>6438.54</v>
      </c>
      <c r="O56" s="51">
        <v>0.40911999999999998</v>
      </c>
      <c r="P56" s="51">
        <v>0.22006999999999999</v>
      </c>
      <c r="Q56" s="52">
        <v>0.37080999999999997</v>
      </c>
      <c r="R56" s="53" t="s">
        <v>15</v>
      </c>
      <c r="S56" s="47">
        <v>5455.2</v>
      </c>
      <c r="T56" s="51">
        <v>0.47266999999999998</v>
      </c>
      <c r="U56" s="51">
        <v>0.1295</v>
      </c>
      <c r="V56" s="51">
        <v>0.39783000000000002</v>
      </c>
    </row>
    <row r="57" spans="2:22" ht="13.5" thickBot="1" x14ac:dyDescent="0.25">
      <c r="B57" s="144">
        <f t="shared" si="2"/>
        <v>42795</v>
      </c>
      <c r="C57" s="144" t="s">
        <v>62</v>
      </c>
      <c r="D57" s="146">
        <v>682.07</v>
      </c>
      <c r="E57" s="149">
        <v>123.11</v>
      </c>
      <c r="F57" s="180">
        <v>221</v>
      </c>
      <c r="G57" s="181">
        <v>187.5</v>
      </c>
      <c r="H57" s="148" t="s">
        <v>13</v>
      </c>
      <c r="I57" s="146">
        <v>5627.69</v>
      </c>
      <c r="J57" s="182">
        <v>0.50031000000000003</v>
      </c>
      <c r="K57" s="182">
        <v>9.9989999999999996E-2</v>
      </c>
      <c r="L57" s="183">
        <v>0.3997</v>
      </c>
      <c r="M57" s="148" t="s">
        <v>14</v>
      </c>
      <c r="N57" s="146">
        <v>6438.54</v>
      </c>
      <c r="O57" s="182">
        <v>0.40911999999999998</v>
      </c>
      <c r="P57" s="182">
        <v>0.22006999999999999</v>
      </c>
      <c r="Q57" s="183">
        <v>0.37080999999999997</v>
      </c>
      <c r="R57" s="184" t="s">
        <v>15</v>
      </c>
      <c r="S57" s="149">
        <v>5455.2</v>
      </c>
      <c r="T57" s="182">
        <v>0.47266999999999998</v>
      </c>
      <c r="U57" s="182">
        <v>0.1295</v>
      </c>
      <c r="V57" s="182">
        <v>0.39783000000000002</v>
      </c>
    </row>
    <row r="58" spans="2:22" x14ac:dyDescent="0.2">
      <c r="B58" s="171">
        <f t="shared" si="2"/>
        <v>42826</v>
      </c>
      <c r="C58" s="59" t="s">
        <v>65</v>
      </c>
      <c r="D58" s="172">
        <v>666.12</v>
      </c>
      <c r="E58" s="173">
        <v>114.11</v>
      </c>
      <c r="F58" s="174">
        <v>221.6</v>
      </c>
      <c r="G58" s="175">
        <v>187.6</v>
      </c>
      <c r="H58" s="176" t="s">
        <v>13</v>
      </c>
      <c r="I58" s="172">
        <v>5560.1</v>
      </c>
      <c r="J58" s="177">
        <v>0.54510000000000003</v>
      </c>
      <c r="K58" s="177">
        <v>8.6970000000000006E-2</v>
      </c>
      <c r="L58" s="178">
        <v>0.36792999999999998</v>
      </c>
      <c r="M58" s="176" t="s">
        <v>68</v>
      </c>
      <c r="N58" s="172">
        <v>5619.99</v>
      </c>
      <c r="O58" s="177">
        <v>0.52922000000000002</v>
      </c>
      <c r="P58" s="177">
        <v>9.3600000000000003E-2</v>
      </c>
      <c r="Q58" s="178">
        <v>0.37718000000000002</v>
      </c>
      <c r="R58" s="179" t="s">
        <v>67</v>
      </c>
      <c r="S58" s="173">
        <v>5365.73</v>
      </c>
      <c r="T58" s="177">
        <v>0.53369999999999995</v>
      </c>
      <c r="U58" s="177">
        <v>9.0079999999999993E-2</v>
      </c>
      <c r="V58" s="177">
        <v>0.37622</v>
      </c>
    </row>
    <row r="59" spans="2:22" x14ac:dyDescent="0.2">
      <c r="B59" s="42">
        <f t="shared" si="2"/>
        <v>42856</v>
      </c>
      <c r="C59" s="42" t="s">
        <v>65</v>
      </c>
      <c r="D59" s="25">
        <v>666.12</v>
      </c>
      <c r="E59" s="27">
        <v>114.11</v>
      </c>
      <c r="F59" s="174">
        <v>221.6</v>
      </c>
      <c r="G59" s="43">
        <v>187.6</v>
      </c>
      <c r="H59" s="40" t="s">
        <v>13</v>
      </c>
      <c r="I59" s="25">
        <v>5560.1</v>
      </c>
      <c r="J59" s="32">
        <v>0.54510000000000003</v>
      </c>
      <c r="K59" s="32">
        <v>8.6970000000000006E-2</v>
      </c>
      <c r="L59" s="44">
        <v>0.36792999999999998</v>
      </c>
      <c r="M59" s="40" t="s">
        <v>68</v>
      </c>
      <c r="N59" s="25">
        <v>5619.99</v>
      </c>
      <c r="O59" s="32">
        <v>0.52922000000000002</v>
      </c>
      <c r="P59" s="32">
        <v>9.3600000000000003E-2</v>
      </c>
      <c r="Q59" s="44">
        <v>0.37718000000000002</v>
      </c>
      <c r="R59" s="33" t="s">
        <v>67</v>
      </c>
      <c r="S59" s="27">
        <v>5365.73</v>
      </c>
      <c r="T59" s="32">
        <v>0.53369999999999995</v>
      </c>
      <c r="U59" s="32">
        <v>9.0079999999999993E-2</v>
      </c>
      <c r="V59" s="32">
        <v>0.37622</v>
      </c>
    </row>
    <row r="60" spans="2:22" x14ac:dyDescent="0.2">
      <c r="B60" s="141">
        <f t="shared" si="2"/>
        <v>42887</v>
      </c>
      <c r="C60" s="215" t="s">
        <v>65</v>
      </c>
      <c r="D60" s="118">
        <v>666.12</v>
      </c>
      <c r="E60" s="120">
        <v>114.11</v>
      </c>
      <c r="F60" s="216">
        <v>221.6</v>
      </c>
      <c r="G60" s="217">
        <v>187.6</v>
      </c>
      <c r="H60" s="117" t="s">
        <v>13</v>
      </c>
      <c r="I60" s="118">
        <v>5560.1</v>
      </c>
      <c r="J60" s="218">
        <v>0.54510000000000003</v>
      </c>
      <c r="K60" s="218">
        <v>8.6970000000000006E-2</v>
      </c>
      <c r="L60" s="219">
        <v>0.36792999999999998</v>
      </c>
      <c r="M60" s="117" t="s">
        <v>68</v>
      </c>
      <c r="N60" s="118">
        <v>5619.99</v>
      </c>
      <c r="O60" s="218">
        <v>0.52922000000000002</v>
      </c>
      <c r="P60" s="218">
        <v>9.3600000000000003E-2</v>
      </c>
      <c r="Q60" s="219">
        <v>0.37718000000000002</v>
      </c>
      <c r="R60" s="220" t="s">
        <v>67</v>
      </c>
      <c r="S60" s="120">
        <v>5365.73</v>
      </c>
      <c r="T60" s="218">
        <v>0.53369999999999995</v>
      </c>
      <c r="U60" s="218">
        <v>9.0079999999999993E-2</v>
      </c>
      <c r="V60" s="218">
        <v>0.37622</v>
      </c>
    </row>
    <row r="61" spans="2:22" x14ac:dyDescent="0.2">
      <c r="B61" s="42">
        <f t="shared" si="2"/>
        <v>42917</v>
      </c>
      <c r="C61" s="42" t="s">
        <v>65</v>
      </c>
      <c r="D61" s="25">
        <v>666.12</v>
      </c>
      <c r="E61" s="27">
        <v>114.11</v>
      </c>
      <c r="F61" s="174">
        <v>221.6</v>
      </c>
      <c r="G61" s="43">
        <v>187.6</v>
      </c>
      <c r="H61" s="40" t="s">
        <v>13</v>
      </c>
      <c r="I61" s="25">
        <v>5560.1</v>
      </c>
      <c r="J61" s="32">
        <v>0.54510000000000003</v>
      </c>
      <c r="K61" s="32">
        <v>8.6970000000000006E-2</v>
      </c>
      <c r="L61" s="44">
        <v>0.36792999999999998</v>
      </c>
      <c r="M61" s="40" t="s">
        <v>68</v>
      </c>
      <c r="N61" s="25">
        <v>5619.99</v>
      </c>
      <c r="O61" s="32">
        <v>0.52922000000000002</v>
      </c>
      <c r="P61" s="32">
        <v>9.3600000000000003E-2</v>
      </c>
      <c r="Q61" s="44">
        <v>0.37718000000000002</v>
      </c>
      <c r="R61" s="33" t="s">
        <v>67</v>
      </c>
      <c r="S61" s="27">
        <v>5365.73</v>
      </c>
      <c r="T61" s="32">
        <v>0.53369999999999995</v>
      </c>
      <c r="U61" s="32">
        <v>9.0079999999999993E-2</v>
      </c>
      <c r="V61" s="32">
        <v>0.37622</v>
      </c>
    </row>
    <row r="62" spans="2:22" x14ac:dyDescent="0.2">
      <c r="B62" s="141">
        <f t="shared" si="2"/>
        <v>42948</v>
      </c>
      <c r="C62" s="215" t="s">
        <v>65</v>
      </c>
      <c r="D62" s="118">
        <v>666.12</v>
      </c>
      <c r="E62" s="120">
        <v>114.11</v>
      </c>
      <c r="F62" s="216">
        <v>221.6</v>
      </c>
      <c r="G62" s="217">
        <v>187.6</v>
      </c>
      <c r="H62" s="117" t="s">
        <v>13</v>
      </c>
      <c r="I62" s="118">
        <v>5560.1</v>
      </c>
      <c r="J62" s="218">
        <v>0.54510000000000003</v>
      </c>
      <c r="K62" s="218">
        <v>8.6970000000000006E-2</v>
      </c>
      <c r="L62" s="219">
        <v>0.36792999999999998</v>
      </c>
      <c r="M62" s="117" t="s">
        <v>68</v>
      </c>
      <c r="N62" s="118">
        <v>5619.99</v>
      </c>
      <c r="O62" s="218">
        <v>0.52922000000000002</v>
      </c>
      <c r="P62" s="218">
        <v>9.3600000000000003E-2</v>
      </c>
      <c r="Q62" s="219">
        <v>0.37718000000000002</v>
      </c>
      <c r="R62" s="220" t="s">
        <v>67</v>
      </c>
      <c r="S62" s="120">
        <v>5365.73</v>
      </c>
      <c r="T62" s="218">
        <v>0.53369999999999995</v>
      </c>
      <c r="U62" s="218">
        <v>9.0079999999999993E-2</v>
      </c>
      <c r="V62" s="218">
        <v>0.37622</v>
      </c>
    </row>
    <row r="63" spans="2:22" ht="13.5" thickBot="1" x14ac:dyDescent="0.25">
      <c r="B63" s="144">
        <f t="shared" si="2"/>
        <v>42979</v>
      </c>
      <c r="C63" s="144" t="s">
        <v>65</v>
      </c>
      <c r="D63" s="146">
        <v>666.12</v>
      </c>
      <c r="E63" s="149">
        <v>114.11</v>
      </c>
      <c r="F63" s="180">
        <v>221.6</v>
      </c>
      <c r="G63" s="181">
        <v>187.6</v>
      </c>
      <c r="H63" s="148" t="s">
        <v>13</v>
      </c>
      <c r="I63" s="146">
        <v>5560.1</v>
      </c>
      <c r="J63" s="182">
        <v>0.54510000000000003</v>
      </c>
      <c r="K63" s="182">
        <v>8.6970000000000006E-2</v>
      </c>
      <c r="L63" s="183">
        <v>0.36792999999999998</v>
      </c>
      <c r="M63" s="148" t="s">
        <v>68</v>
      </c>
      <c r="N63" s="146">
        <v>5619.99</v>
      </c>
      <c r="O63" s="182">
        <v>0.52922000000000002</v>
      </c>
      <c r="P63" s="182">
        <v>9.3600000000000003E-2</v>
      </c>
      <c r="Q63" s="183">
        <v>0.37718000000000002</v>
      </c>
      <c r="R63" s="184" t="s">
        <v>67</v>
      </c>
      <c r="S63" s="149">
        <v>5365.73</v>
      </c>
      <c r="T63" s="182">
        <v>0.53369999999999995</v>
      </c>
      <c r="U63" s="182">
        <v>9.0079999999999993E-2</v>
      </c>
      <c r="V63" s="182">
        <v>0.37622</v>
      </c>
    </row>
    <row r="64" spans="2:22" x14ac:dyDescent="0.2">
      <c r="B64" s="236">
        <f t="shared" si="2"/>
        <v>43009</v>
      </c>
      <c r="C64" s="68" t="s">
        <v>76</v>
      </c>
      <c r="D64" s="237">
        <v>671.54</v>
      </c>
      <c r="E64" s="238">
        <v>115.63</v>
      </c>
      <c r="F64" s="239">
        <v>219.9</v>
      </c>
      <c r="G64" s="240">
        <v>188.2</v>
      </c>
      <c r="H64" s="209" t="s">
        <v>13</v>
      </c>
      <c r="I64" s="237">
        <v>5507.1</v>
      </c>
      <c r="J64" s="241">
        <v>0.53932999999999998</v>
      </c>
      <c r="K64" s="241">
        <v>8.6999999999999994E-2</v>
      </c>
      <c r="L64" s="242">
        <v>0.37367</v>
      </c>
      <c r="M64" s="243" t="s">
        <v>67</v>
      </c>
      <c r="N64" s="237">
        <v>5400.39</v>
      </c>
      <c r="O64" s="241">
        <v>0.52949000000000002</v>
      </c>
      <c r="P64" s="241">
        <v>9.0340000000000004E-2</v>
      </c>
      <c r="Q64" s="242">
        <v>0.38017000000000001</v>
      </c>
      <c r="R64" s="243" t="s">
        <v>75</v>
      </c>
      <c r="S64" s="238">
        <v>4974.16</v>
      </c>
      <c r="T64" s="241">
        <v>0.55015000000000003</v>
      </c>
      <c r="U64" s="241">
        <v>9.8369999999999999E-2</v>
      </c>
      <c r="V64" s="241">
        <v>0.35148000000000001</v>
      </c>
    </row>
    <row r="65" spans="2:22" x14ac:dyDescent="0.2">
      <c r="B65" s="42">
        <f t="shared" si="2"/>
        <v>43040</v>
      </c>
      <c r="C65" s="59" t="s">
        <v>76</v>
      </c>
      <c r="D65" s="25">
        <v>671.54</v>
      </c>
      <c r="E65" s="27">
        <v>115.63</v>
      </c>
      <c r="F65" s="29">
        <v>219.9</v>
      </c>
      <c r="G65" s="43">
        <v>188.2</v>
      </c>
      <c r="H65" s="40" t="s">
        <v>13</v>
      </c>
      <c r="I65" s="25">
        <v>5507.1</v>
      </c>
      <c r="J65" s="32">
        <v>0.53932999999999998</v>
      </c>
      <c r="K65" s="32">
        <v>8.6999999999999994E-2</v>
      </c>
      <c r="L65" s="44">
        <v>0.37367</v>
      </c>
      <c r="M65" s="33" t="s">
        <v>67</v>
      </c>
      <c r="N65" s="25">
        <v>5400.39</v>
      </c>
      <c r="O65" s="32">
        <v>0.52949000000000002</v>
      </c>
      <c r="P65" s="32">
        <v>9.0340000000000004E-2</v>
      </c>
      <c r="Q65" s="44">
        <v>0.38017000000000001</v>
      </c>
      <c r="R65" s="33" t="s">
        <v>75</v>
      </c>
      <c r="S65" s="27">
        <v>4974.16</v>
      </c>
      <c r="T65" s="32">
        <v>0.55015000000000003</v>
      </c>
      <c r="U65" s="32">
        <v>9.8369999999999999E-2</v>
      </c>
      <c r="V65" s="32">
        <v>0.35148000000000001</v>
      </c>
    </row>
    <row r="66" spans="2:22" x14ac:dyDescent="0.2">
      <c r="B66" s="45">
        <f t="shared" si="2"/>
        <v>43070</v>
      </c>
      <c r="C66" s="59" t="s">
        <v>76</v>
      </c>
      <c r="D66" s="46">
        <v>671.54</v>
      </c>
      <c r="E66" s="47">
        <v>115.63</v>
      </c>
      <c r="F66" s="48">
        <v>219.9</v>
      </c>
      <c r="G66" s="49">
        <v>188.2</v>
      </c>
      <c r="H66" s="50" t="s">
        <v>13</v>
      </c>
      <c r="I66" s="46">
        <v>5507.1</v>
      </c>
      <c r="J66" s="51">
        <v>0.53932999999999998</v>
      </c>
      <c r="K66" s="51">
        <v>8.6999999999999994E-2</v>
      </c>
      <c r="L66" s="52">
        <v>0.37367</v>
      </c>
      <c r="M66" s="53" t="s">
        <v>67</v>
      </c>
      <c r="N66" s="46">
        <v>5400.39</v>
      </c>
      <c r="O66" s="51">
        <v>0.52949000000000002</v>
      </c>
      <c r="P66" s="51">
        <v>9.0340000000000004E-2</v>
      </c>
      <c r="Q66" s="52">
        <v>0.38017000000000001</v>
      </c>
      <c r="R66" s="53" t="s">
        <v>75</v>
      </c>
      <c r="S66" s="47">
        <v>4974.16</v>
      </c>
      <c r="T66" s="51">
        <v>0.55015000000000003</v>
      </c>
      <c r="U66" s="51">
        <v>9.8369999999999999E-2</v>
      </c>
      <c r="V66" s="51">
        <v>0.35148000000000001</v>
      </c>
    </row>
    <row r="67" spans="2:22" x14ac:dyDescent="0.2">
      <c r="B67" s="42">
        <f t="shared" si="2"/>
        <v>43101</v>
      </c>
      <c r="C67" s="59" t="s">
        <v>76</v>
      </c>
      <c r="D67" s="25">
        <v>671.54</v>
      </c>
      <c r="E67" s="27">
        <v>115.63</v>
      </c>
      <c r="F67" s="29">
        <v>219.9</v>
      </c>
      <c r="G67" s="43">
        <v>188.2</v>
      </c>
      <c r="H67" s="40" t="s">
        <v>13</v>
      </c>
      <c r="I67" s="25">
        <v>5507.1</v>
      </c>
      <c r="J67" s="32">
        <v>0.53932999999999998</v>
      </c>
      <c r="K67" s="32">
        <v>8.6999999999999994E-2</v>
      </c>
      <c r="L67" s="44">
        <v>0.37367</v>
      </c>
      <c r="M67" s="33" t="s">
        <v>67</v>
      </c>
      <c r="N67" s="25">
        <v>5400.39</v>
      </c>
      <c r="O67" s="32">
        <v>0.52949000000000002</v>
      </c>
      <c r="P67" s="32">
        <v>9.0340000000000004E-2</v>
      </c>
      <c r="Q67" s="44">
        <v>0.38017000000000001</v>
      </c>
      <c r="R67" s="33" t="s">
        <v>75</v>
      </c>
      <c r="S67" s="27">
        <v>4974.16</v>
      </c>
      <c r="T67" s="32">
        <v>0.55015000000000003</v>
      </c>
      <c r="U67" s="32">
        <v>9.8369999999999999E-2</v>
      </c>
      <c r="V67" s="32">
        <v>0.35148000000000001</v>
      </c>
    </row>
    <row r="68" spans="2:22" x14ac:dyDescent="0.2">
      <c r="B68" s="45">
        <f t="shared" si="2"/>
        <v>43132</v>
      </c>
      <c r="C68" s="59" t="s">
        <v>76</v>
      </c>
      <c r="D68" s="46">
        <v>671.54</v>
      </c>
      <c r="E68" s="47">
        <v>115.63</v>
      </c>
      <c r="F68" s="48">
        <v>219.9</v>
      </c>
      <c r="G68" s="49">
        <v>188.2</v>
      </c>
      <c r="H68" s="50" t="s">
        <v>13</v>
      </c>
      <c r="I68" s="46">
        <v>5507.1</v>
      </c>
      <c r="J68" s="51">
        <v>0.53932999999999998</v>
      </c>
      <c r="K68" s="51">
        <v>8.6999999999999994E-2</v>
      </c>
      <c r="L68" s="52">
        <v>0.37367</v>
      </c>
      <c r="M68" s="53" t="s">
        <v>67</v>
      </c>
      <c r="N68" s="46">
        <v>5400.39</v>
      </c>
      <c r="O68" s="51">
        <v>0.52949000000000002</v>
      </c>
      <c r="P68" s="51">
        <v>9.0340000000000004E-2</v>
      </c>
      <c r="Q68" s="52">
        <v>0.38017000000000001</v>
      </c>
      <c r="R68" s="53" t="s">
        <v>75</v>
      </c>
      <c r="S68" s="47">
        <v>4974.16</v>
      </c>
      <c r="T68" s="51">
        <v>0.55015000000000003</v>
      </c>
      <c r="U68" s="51">
        <v>9.8369999999999999E-2</v>
      </c>
      <c r="V68" s="51">
        <v>0.35148000000000001</v>
      </c>
    </row>
    <row r="69" spans="2:22" ht="13.5" thickBot="1" x14ac:dyDescent="0.25">
      <c r="B69" s="144">
        <f t="shared" si="2"/>
        <v>43160</v>
      </c>
      <c r="C69" s="244" t="s">
        <v>76</v>
      </c>
      <c r="D69" s="146">
        <v>671.54</v>
      </c>
      <c r="E69" s="149">
        <v>115.63</v>
      </c>
      <c r="F69" s="180">
        <v>219.9</v>
      </c>
      <c r="G69" s="181">
        <v>188.2</v>
      </c>
      <c r="H69" s="148" t="s">
        <v>13</v>
      </c>
      <c r="I69" s="146">
        <v>5507.1</v>
      </c>
      <c r="J69" s="182">
        <v>0.53932999999999998</v>
      </c>
      <c r="K69" s="182">
        <v>8.6999999999999994E-2</v>
      </c>
      <c r="L69" s="183">
        <v>0.37367</v>
      </c>
      <c r="M69" s="184" t="s">
        <v>67</v>
      </c>
      <c r="N69" s="146">
        <v>5400.39</v>
      </c>
      <c r="O69" s="182">
        <v>0.52949000000000002</v>
      </c>
      <c r="P69" s="182">
        <v>9.0340000000000004E-2</v>
      </c>
      <c r="Q69" s="183">
        <v>0.38017000000000001</v>
      </c>
      <c r="R69" s="184" t="s">
        <v>75</v>
      </c>
      <c r="S69" s="149">
        <v>4974.16</v>
      </c>
      <c r="T69" s="182">
        <v>0.55015000000000003</v>
      </c>
      <c r="U69" s="182">
        <v>9.8369999999999999E-2</v>
      </c>
      <c r="V69" s="182">
        <v>0.35148000000000001</v>
      </c>
    </row>
    <row r="70" spans="2:22" x14ac:dyDescent="0.2">
      <c r="B70" s="171">
        <f t="shared" si="2"/>
        <v>43191</v>
      </c>
      <c r="C70" s="59" t="s">
        <v>80</v>
      </c>
      <c r="D70" s="172">
        <v>633.77</v>
      </c>
      <c r="E70" s="173">
        <v>116.29</v>
      </c>
      <c r="F70" s="174">
        <v>216.7</v>
      </c>
      <c r="G70" s="175">
        <v>193.6</v>
      </c>
      <c r="H70" s="176" t="s">
        <v>13</v>
      </c>
      <c r="I70" s="172">
        <v>5302.82</v>
      </c>
      <c r="J70" s="177">
        <v>0.52971000000000001</v>
      </c>
      <c r="K70" s="177">
        <v>8.9190000000000005E-2</v>
      </c>
      <c r="L70" s="178">
        <v>0.38109999999999999</v>
      </c>
      <c r="M70" s="179" t="s">
        <v>67</v>
      </c>
      <c r="N70" s="172">
        <v>5122.32</v>
      </c>
      <c r="O70" s="177">
        <v>0.51832</v>
      </c>
      <c r="P70" s="177">
        <v>9.2319999999999999E-2</v>
      </c>
      <c r="Q70" s="178">
        <v>0.38935999999999998</v>
      </c>
      <c r="R70" s="179" t="s">
        <v>75</v>
      </c>
      <c r="S70" s="173">
        <v>4708.53</v>
      </c>
      <c r="T70" s="177">
        <v>0.53907000000000005</v>
      </c>
      <c r="U70" s="177">
        <v>0.10062</v>
      </c>
      <c r="V70" s="177">
        <v>0.36031000000000002</v>
      </c>
    </row>
    <row r="71" spans="2:22" x14ac:dyDescent="0.2">
      <c r="B71" s="42">
        <f t="shared" si="2"/>
        <v>43221</v>
      </c>
      <c r="C71" s="59" t="s">
        <v>80</v>
      </c>
      <c r="D71" s="25">
        <v>633.77</v>
      </c>
      <c r="E71" s="27">
        <v>116.29</v>
      </c>
      <c r="F71" s="29">
        <v>216.7</v>
      </c>
      <c r="G71" s="43">
        <v>193.6</v>
      </c>
      <c r="H71" s="40" t="s">
        <v>13</v>
      </c>
      <c r="I71" s="25">
        <v>5302.82</v>
      </c>
      <c r="J71" s="32">
        <v>0.52971000000000001</v>
      </c>
      <c r="K71" s="32">
        <v>8.9190000000000005E-2</v>
      </c>
      <c r="L71" s="44">
        <v>0.38109999999999999</v>
      </c>
      <c r="M71" s="33" t="s">
        <v>67</v>
      </c>
      <c r="N71" s="25">
        <v>5122.32</v>
      </c>
      <c r="O71" s="32">
        <v>0.51832</v>
      </c>
      <c r="P71" s="32">
        <v>9.2319999999999999E-2</v>
      </c>
      <c r="Q71" s="44">
        <v>0.38935999999999998</v>
      </c>
      <c r="R71" s="33" t="s">
        <v>75</v>
      </c>
      <c r="S71" s="27">
        <v>4708.53</v>
      </c>
      <c r="T71" s="32">
        <v>0.53907000000000005</v>
      </c>
      <c r="U71" s="32">
        <v>0.10062</v>
      </c>
      <c r="V71" s="32">
        <v>0.36031000000000002</v>
      </c>
    </row>
    <row r="72" spans="2:22" x14ac:dyDescent="0.2">
      <c r="B72" s="45">
        <f t="shared" si="2"/>
        <v>43252</v>
      </c>
      <c r="C72" s="59" t="s">
        <v>80</v>
      </c>
      <c r="D72" s="46">
        <v>633.77</v>
      </c>
      <c r="E72" s="47">
        <v>116.29</v>
      </c>
      <c r="F72" s="48">
        <v>216.7</v>
      </c>
      <c r="G72" s="49">
        <v>193.6</v>
      </c>
      <c r="H72" s="50" t="s">
        <v>13</v>
      </c>
      <c r="I72" s="118">
        <v>5302.82</v>
      </c>
      <c r="J72" s="51">
        <v>0.52971000000000001</v>
      </c>
      <c r="K72" s="51">
        <v>8.9190000000000005E-2</v>
      </c>
      <c r="L72" s="52">
        <v>0.38109999999999999</v>
      </c>
      <c r="M72" s="53" t="s">
        <v>67</v>
      </c>
      <c r="N72" s="46">
        <v>5122.32</v>
      </c>
      <c r="O72" s="51">
        <v>0.51832</v>
      </c>
      <c r="P72" s="51">
        <v>9.2319999999999999E-2</v>
      </c>
      <c r="Q72" s="52">
        <v>0.38935999999999998</v>
      </c>
      <c r="R72" s="53" t="s">
        <v>75</v>
      </c>
      <c r="S72" s="47">
        <v>4708.53</v>
      </c>
      <c r="T72" s="51">
        <v>0.53907000000000005</v>
      </c>
      <c r="U72" s="51">
        <v>0.10062</v>
      </c>
      <c r="V72" s="51">
        <v>0.36031000000000002</v>
      </c>
    </row>
    <row r="73" spans="2:22" x14ac:dyDescent="0.2">
      <c r="B73" s="42">
        <f t="shared" si="2"/>
        <v>43282</v>
      </c>
      <c r="C73" s="59" t="s">
        <v>80</v>
      </c>
      <c r="D73" s="25">
        <v>633.77</v>
      </c>
      <c r="E73" s="27">
        <v>116.29</v>
      </c>
      <c r="F73" s="29">
        <v>216.7</v>
      </c>
      <c r="G73" s="43">
        <v>193.6</v>
      </c>
      <c r="H73" s="40" t="s">
        <v>13</v>
      </c>
      <c r="I73" s="25">
        <v>5302.82</v>
      </c>
      <c r="J73" s="32">
        <v>0.52971000000000001</v>
      </c>
      <c r="K73" s="32">
        <v>8.9190000000000005E-2</v>
      </c>
      <c r="L73" s="44">
        <v>0.38109999999999999</v>
      </c>
      <c r="M73" s="33" t="s">
        <v>67</v>
      </c>
      <c r="N73" s="25">
        <v>5122.32</v>
      </c>
      <c r="O73" s="32">
        <v>0.51832</v>
      </c>
      <c r="P73" s="32">
        <v>9.2319999999999999E-2</v>
      </c>
      <c r="Q73" s="44">
        <v>0.38935999999999998</v>
      </c>
      <c r="R73" s="33" t="s">
        <v>75</v>
      </c>
      <c r="S73" s="27">
        <v>4708.53</v>
      </c>
      <c r="T73" s="32">
        <v>0.53907000000000005</v>
      </c>
      <c r="U73" s="32">
        <v>0.10062</v>
      </c>
      <c r="V73" s="32">
        <v>0.36031000000000002</v>
      </c>
    </row>
    <row r="74" spans="2:22" x14ac:dyDescent="0.2">
      <c r="B74" s="45">
        <f t="shared" si="2"/>
        <v>43313</v>
      </c>
      <c r="C74" s="59" t="s">
        <v>80</v>
      </c>
      <c r="D74" s="46">
        <v>633.77</v>
      </c>
      <c r="E74" s="47">
        <v>116.29</v>
      </c>
      <c r="F74" s="48">
        <v>216.7</v>
      </c>
      <c r="G74" s="49">
        <v>193.6</v>
      </c>
      <c r="H74" s="50" t="s">
        <v>13</v>
      </c>
      <c r="I74" s="46">
        <v>5302.82</v>
      </c>
      <c r="J74" s="51">
        <v>0.52971000000000001</v>
      </c>
      <c r="K74" s="51">
        <v>8.9190000000000005E-2</v>
      </c>
      <c r="L74" s="52">
        <v>0.38109999999999999</v>
      </c>
      <c r="M74" s="53" t="s">
        <v>67</v>
      </c>
      <c r="N74" s="46">
        <v>5122.32</v>
      </c>
      <c r="O74" s="51">
        <v>0.51832</v>
      </c>
      <c r="P74" s="51">
        <v>9.2319999999999999E-2</v>
      </c>
      <c r="Q74" s="52">
        <v>0.38935999999999998</v>
      </c>
      <c r="R74" s="53" t="s">
        <v>75</v>
      </c>
      <c r="S74" s="47">
        <v>4708.53</v>
      </c>
      <c r="T74" s="51">
        <v>0.53907000000000005</v>
      </c>
      <c r="U74" s="51">
        <v>0.10062</v>
      </c>
      <c r="V74" s="51">
        <v>0.36031000000000002</v>
      </c>
    </row>
    <row r="75" spans="2:22" ht="13.5" thickBot="1" x14ac:dyDescent="0.25">
      <c r="B75" s="144">
        <f t="shared" si="2"/>
        <v>43344</v>
      </c>
      <c r="C75" s="244" t="s">
        <v>80</v>
      </c>
      <c r="D75" s="146">
        <v>633.77</v>
      </c>
      <c r="E75" s="149">
        <v>116.29</v>
      </c>
      <c r="F75" s="180">
        <v>216.7</v>
      </c>
      <c r="G75" s="181">
        <v>193.6</v>
      </c>
      <c r="H75" s="148" t="s">
        <v>13</v>
      </c>
      <c r="I75" s="146">
        <v>5302.82</v>
      </c>
      <c r="J75" s="182">
        <v>0.52971000000000001</v>
      </c>
      <c r="K75" s="182">
        <v>8.9190000000000005E-2</v>
      </c>
      <c r="L75" s="183">
        <v>0.38109999999999999</v>
      </c>
      <c r="M75" s="184" t="s">
        <v>67</v>
      </c>
      <c r="N75" s="146">
        <v>5122.32</v>
      </c>
      <c r="O75" s="182">
        <v>0.51832</v>
      </c>
      <c r="P75" s="182">
        <v>9.2319999999999999E-2</v>
      </c>
      <c r="Q75" s="183">
        <v>0.38935999999999998</v>
      </c>
      <c r="R75" s="184" t="s">
        <v>75</v>
      </c>
      <c r="S75" s="149">
        <v>4708.53</v>
      </c>
      <c r="T75" s="182">
        <v>0.53907000000000005</v>
      </c>
      <c r="U75" s="182">
        <v>0.10062</v>
      </c>
      <c r="V75" s="182">
        <v>0.36031000000000002</v>
      </c>
    </row>
    <row r="76" spans="2:22" x14ac:dyDescent="0.2">
      <c r="B76" s="171">
        <f t="shared" si="2"/>
        <v>43374</v>
      </c>
      <c r="C76" s="59" t="s">
        <v>81</v>
      </c>
      <c r="D76" s="172">
        <v>626.12</v>
      </c>
      <c r="E76" s="173">
        <v>117.99</v>
      </c>
      <c r="F76" s="174">
        <v>204.5</v>
      </c>
      <c r="G76" s="175">
        <v>196.3</v>
      </c>
      <c r="H76" s="176" t="s">
        <v>13</v>
      </c>
      <c r="I76" s="172">
        <v>5152.34</v>
      </c>
      <c r="J76" s="177">
        <v>0.51109000000000004</v>
      </c>
      <c r="K76" s="177">
        <v>9.2460000000000001E-2</v>
      </c>
      <c r="L76" s="178">
        <v>0.39645000000000002</v>
      </c>
      <c r="M76" s="179" t="s">
        <v>67</v>
      </c>
      <c r="N76" s="172">
        <v>4981.72</v>
      </c>
      <c r="O76" s="177">
        <v>0.49969000000000002</v>
      </c>
      <c r="P76" s="177">
        <v>9.5630000000000007E-2</v>
      </c>
      <c r="Q76" s="178">
        <v>0.40467999999999998</v>
      </c>
      <c r="R76" s="179" t="s">
        <v>75</v>
      </c>
      <c r="S76" s="173">
        <v>4570.24</v>
      </c>
      <c r="T76" s="177">
        <v>0.52049999999999996</v>
      </c>
      <c r="U76" s="177">
        <v>0.10438</v>
      </c>
      <c r="V76" s="177">
        <v>0.37512000000000001</v>
      </c>
    </row>
    <row r="77" spans="2:22" x14ac:dyDescent="0.2">
      <c r="B77" s="42">
        <f t="shared" si="2"/>
        <v>43405</v>
      </c>
      <c r="C77" s="59" t="s">
        <v>81</v>
      </c>
      <c r="D77" s="46">
        <v>626.12</v>
      </c>
      <c r="E77" s="47">
        <v>117.99</v>
      </c>
      <c r="F77" s="48">
        <v>204.5</v>
      </c>
      <c r="G77" s="49">
        <v>196.3</v>
      </c>
      <c r="H77" s="40" t="s">
        <v>13</v>
      </c>
      <c r="I77" s="46">
        <v>5152.34</v>
      </c>
      <c r="J77" s="51">
        <v>0.51109000000000004</v>
      </c>
      <c r="K77" s="51">
        <v>9.2460000000000001E-2</v>
      </c>
      <c r="L77" s="52">
        <v>0.39645000000000002</v>
      </c>
      <c r="M77" s="33" t="s">
        <v>67</v>
      </c>
      <c r="N77" s="46">
        <v>4981.72</v>
      </c>
      <c r="O77" s="51">
        <v>0.49969000000000002</v>
      </c>
      <c r="P77" s="51">
        <v>9.5630000000000007E-2</v>
      </c>
      <c r="Q77" s="52">
        <v>0.40467999999999998</v>
      </c>
      <c r="R77" s="33" t="s">
        <v>75</v>
      </c>
      <c r="S77" s="47">
        <v>4570.24</v>
      </c>
      <c r="T77" s="51">
        <v>0.52049999999999996</v>
      </c>
      <c r="U77" s="51">
        <v>0.10438</v>
      </c>
      <c r="V77" s="51">
        <v>0.37512000000000001</v>
      </c>
    </row>
    <row r="78" spans="2:22" x14ac:dyDescent="0.2">
      <c r="B78" s="45">
        <f t="shared" si="2"/>
        <v>43435</v>
      </c>
      <c r="C78" s="59" t="s">
        <v>81</v>
      </c>
      <c r="D78" s="46">
        <v>626.12</v>
      </c>
      <c r="E78" s="47">
        <v>117.99</v>
      </c>
      <c r="F78" s="48">
        <v>204.5</v>
      </c>
      <c r="G78" s="49">
        <v>196.3</v>
      </c>
      <c r="H78" s="50" t="s">
        <v>13</v>
      </c>
      <c r="I78" s="46">
        <v>5152.34</v>
      </c>
      <c r="J78" s="51">
        <v>0.51109000000000004</v>
      </c>
      <c r="K78" s="51">
        <v>9.2460000000000001E-2</v>
      </c>
      <c r="L78" s="52">
        <v>0.39645000000000002</v>
      </c>
      <c r="M78" s="53" t="s">
        <v>67</v>
      </c>
      <c r="N78" s="46">
        <v>4981.72</v>
      </c>
      <c r="O78" s="51">
        <v>0.49969000000000002</v>
      </c>
      <c r="P78" s="51">
        <v>9.5630000000000007E-2</v>
      </c>
      <c r="Q78" s="52">
        <v>0.40467999999999998</v>
      </c>
      <c r="R78" s="53" t="s">
        <v>75</v>
      </c>
      <c r="S78" s="47">
        <v>4570.24</v>
      </c>
      <c r="T78" s="51">
        <v>0.52049999999999996</v>
      </c>
      <c r="U78" s="51">
        <v>0.10438</v>
      </c>
      <c r="V78" s="51">
        <v>0.37512000000000001</v>
      </c>
    </row>
    <row r="79" spans="2:22" ht="13.5" thickBot="1" x14ac:dyDescent="0.25">
      <c r="B79" s="215">
        <f t="shared" si="2"/>
        <v>43466</v>
      </c>
      <c r="C79" s="263" t="s">
        <v>81</v>
      </c>
      <c r="D79" s="274">
        <v>626.12</v>
      </c>
      <c r="E79" s="275">
        <v>117.99</v>
      </c>
      <c r="F79" s="276">
        <v>204.5</v>
      </c>
      <c r="G79" s="277">
        <v>196.3</v>
      </c>
      <c r="H79" s="258" t="s">
        <v>13</v>
      </c>
      <c r="I79" s="274">
        <v>5152.34</v>
      </c>
      <c r="J79" s="278">
        <v>0.51109000000000004</v>
      </c>
      <c r="K79" s="278">
        <v>9.2460000000000001E-2</v>
      </c>
      <c r="L79" s="279">
        <v>0.39645000000000002</v>
      </c>
      <c r="M79" s="264" t="s">
        <v>67</v>
      </c>
      <c r="N79" s="274">
        <v>4981.72</v>
      </c>
      <c r="O79" s="278">
        <v>0.49969000000000002</v>
      </c>
      <c r="P79" s="278">
        <v>9.5630000000000007E-2</v>
      </c>
      <c r="Q79" s="279">
        <v>0.40467999999999998</v>
      </c>
      <c r="R79" s="264" t="s">
        <v>75</v>
      </c>
      <c r="S79" s="275">
        <v>4570.24</v>
      </c>
      <c r="T79" s="278">
        <v>0.52049999999999996</v>
      </c>
      <c r="U79" s="278">
        <v>0.10438</v>
      </c>
      <c r="V79" s="278">
        <v>0.37512000000000001</v>
      </c>
    </row>
    <row r="80" spans="2:22" x14ac:dyDescent="0.2">
      <c r="B80" s="205">
        <f t="shared" si="2"/>
        <v>43497</v>
      </c>
      <c r="C80" s="205" t="s">
        <v>83</v>
      </c>
      <c r="D80" s="237">
        <v>677.61</v>
      </c>
      <c r="E80" s="237">
        <v>119.57</v>
      </c>
      <c r="F80" s="251">
        <v>210.4</v>
      </c>
      <c r="G80" s="251">
        <v>204.2</v>
      </c>
      <c r="H80" s="90" t="s">
        <v>13</v>
      </c>
      <c r="I80" s="237">
        <v>5538.39</v>
      </c>
      <c r="J80" s="241">
        <v>0.51109000000000004</v>
      </c>
      <c r="K80" s="241">
        <v>9.2460000000000001E-2</v>
      </c>
      <c r="L80" s="241">
        <v>0.39645000000000002</v>
      </c>
      <c r="M80" s="90" t="s">
        <v>67</v>
      </c>
      <c r="N80" s="237">
        <v>5351.08</v>
      </c>
      <c r="O80" s="241">
        <v>0.49969000000000002</v>
      </c>
      <c r="P80" s="241">
        <v>9.5630000000000007E-2</v>
      </c>
      <c r="Q80" s="241">
        <v>0.40467999999999998</v>
      </c>
      <c r="R80" s="90" t="s">
        <v>75</v>
      </c>
      <c r="S80" s="237">
        <v>4923.1000000000004</v>
      </c>
      <c r="T80" s="241">
        <v>0.52049999999999996</v>
      </c>
      <c r="U80" s="241">
        <v>0.10438</v>
      </c>
      <c r="V80" s="241">
        <v>0.37512000000000001</v>
      </c>
    </row>
    <row r="81" spans="2:22" ht="13.5" thickBot="1" x14ac:dyDescent="0.25">
      <c r="B81" s="215">
        <f t="shared" si="2"/>
        <v>43525</v>
      </c>
      <c r="C81" s="202" t="s">
        <v>83</v>
      </c>
      <c r="D81" s="274">
        <v>677.61</v>
      </c>
      <c r="E81" s="275">
        <v>119.57</v>
      </c>
      <c r="F81" s="276">
        <v>210.4</v>
      </c>
      <c r="G81" s="277">
        <v>204.2</v>
      </c>
      <c r="H81" s="258" t="s">
        <v>13</v>
      </c>
      <c r="I81" s="274">
        <v>5538.39</v>
      </c>
      <c r="J81" s="278">
        <v>0.51109000000000004</v>
      </c>
      <c r="K81" s="278">
        <v>9.2460000000000001E-2</v>
      </c>
      <c r="L81" s="279">
        <v>0.39645000000000002</v>
      </c>
      <c r="M81" s="264" t="s">
        <v>67</v>
      </c>
      <c r="N81" s="274">
        <v>5351.08</v>
      </c>
      <c r="O81" s="278">
        <v>0.49969000000000002</v>
      </c>
      <c r="P81" s="278">
        <v>9.5630000000000007E-2</v>
      </c>
      <c r="Q81" s="279">
        <v>0.40467999999999998</v>
      </c>
      <c r="R81" s="264" t="s">
        <v>75</v>
      </c>
      <c r="S81" s="275">
        <v>4923.1000000000004</v>
      </c>
      <c r="T81" s="278">
        <v>0.52049999999999996</v>
      </c>
      <c r="U81" s="278">
        <v>0.10438</v>
      </c>
      <c r="V81" s="278">
        <v>0.37512000000000001</v>
      </c>
    </row>
    <row r="82" spans="2:22" x14ac:dyDescent="0.2">
      <c r="B82" s="205">
        <f t="shared" si="2"/>
        <v>43556</v>
      </c>
      <c r="C82" s="205" t="s">
        <v>85</v>
      </c>
      <c r="D82" s="237">
        <v>677.61</v>
      </c>
      <c r="E82" s="237">
        <v>119.57</v>
      </c>
      <c r="F82" s="251">
        <v>210.4</v>
      </c>
      <c r="G82" s="251">
        <v>204.2</v>
      </c>
      <c r="H82" s="90" t="s">
        <v>13</v>
      </c>
      <c r="I82" s="237">
        <v>5523.4</v>
      </c>
      <c r="J82" s="241">
        <v>0.51827999999999996</v>
      </c>
      <c r="K82" s="241">
        <v>9.4799999999999995E-2</v>
      </c>
      <c r="L82" s="241">
        <v>0.38691999999999999</v>
      </c>
      <c r="M82" s="90" t="s">
        <v>67</v>
      </c>
      <c r="N82" s="237">
        <v>5336.31</v>
      </c>
      <c r="O82" s="241">
        <v>0.50678999999999996</v>
      </c>
      <c r="P82" s="241">
        <v>9.8059999999999994E-2</v>
      </c>
      <c r="Q82" s="241">
        <v>0.39515</v>
      </c>
      <c r="R82" s="90" t="s">
        <v>75</v>
      </c>
      <c r="S82" s="237">
        <v>4910.03</v>
      </c>
      <c r="T82" s="241">
        <v>0.52732999999999997</v>
      </c>
      <c r="U82" s="241">
        <v>0.10692</v>
      </c>
      <c r="V82" s="241">
        <v>0.36575000000000002</v>
      </c>
    </row>
    <row r="83" spans="2:22" x14ac:dyDescent="0.2">
      <c r="B83" s="42">
        <f t="shared" si="2"/>
        <v>43586</v>
      </c>
      <c r="C83" s="2" t="s">
        <v>85</v>
      </c>
      <c r="D83" s="161">
        <v>677.61</v>
      </c>
      <c r="E83" s="164">
        <v>119.57</v>
      </c>
      <c r="F83" s="29">
        <v>210.4</v>
      </c>
      <c r="G83" s="43">
        <v>204.2</v>
      </c>
      <c r="H83" s="40" t="s">
        <v>13</v>
      </c>
      <c r="I83" s="161">
        <v>5523.4</v>
      </c>
      <c r="J83" s="272">
        <v>0.51827999999999996</v>
      </c>
      <c r="K83" s="272">
        <v>9.4799999999999995E-2</v>
      </c>
      <c r="L83" s="273">
        <v>0.38691999999999999</v>
      </c>
      <c r="M83" s="33" t="s">
        <v>67</v>
      </c>
      <c r="N83" s="161">
        <v>5336.31</v>
      </c>
      <c r="O83" s="272">
        <v>0.50678999999999996</v>
      </c>
      <c r="P83" s="272">
        <v>9.8059999999999994E-2</v>
      </c>
      <c r="Q83" s="273">
        <v>0.39515</v>
      </c>
      <c r="R83" s="33" t="s">
        <v>75</v>
      </c>
      <c r="S83" s="164">
        <v>4910.03</v>
      </c>
      <c r="T83" s="272">
        <v>0.52732999999999997</v>
      </c>
      <c r="U83" s="272">
        <v>0.10692</v>
      </c>
      <c r="V83" s="272">
        <v>0.36575000000000002</v>
      </c>
    </row>
    <row r="84" spans="2:22" x14ac:dyDescent="0.2">
      <c r="B84" s="54">
        <f t="shared" ref="B84:B96" si="3">+DATE(YEAR(B83),MONTH(B83)+1,1)</f>
        <v>43617</v>
      </c>
      <c r="C84" s="54" t="s">
        <v>85</v>
      </c>
      <c r="D84" s="46">
        <v>677.61</v>
      </c>
      <c r="E84" s="46">
        <v>119.57</v>
      </c>
      <c r="F84" s="57">
        <v>210.4</v>
      </c>
      <c r="G84" s="57">
        <v>204.2</v>
      </c>
      <c r="H84" s="2" t="s">
        <v>13</v>
      </c>
      <c r="I84" s="46">
        <v>5523.4</v>
      </c>
      <c r="J84" s="51">
        <v>0.51827999999999996</v>
      </c>
      <c r="K84" s="51">
        <v>9.4799999999999995E-2</v>
      </c>
      <c r="L84" s="51">
        <v>0.38691999999999999</v>
      </c>
      <c r="M84" s="2" t="s">
        <v>67</v>
      </c>
      <c r="N84" s="46">
        <v>5336.31</v>
      </c>
      <c r="O84" s="51">
        <v>0.50678999999999996</v>
      </c>
      <c r="P84" s="51">
        <v>9.8059999999999994E-2</v>
      </c>
      <c r="Q84" s="51">
        <v>0.39515</v>
      </c>
      <c r="R84" s="2" t="s">
        <v>75</v>
      </c>
      <c r="S84" s="46">
        <v>4910.03</v>
      </c>
      <c r="T84" s="51">
        <v>0.52732999999999997</v>
      </c>
      <c r="U84" s="51">
        <v>0.10692</v>
      </c>
      <c r="V84" s="51">
        <v>0.36575000000000002</v>
      </c>
    </row>
    <row r="85" spans="2:22" x14ac:dyDescent="0.2">
      <c r="B85" s="42">
        <f t="shared" si="3"/>
        <v>43647</v>
      </c>
      <c r="C85" s="2" t="s">
        <v>85</v>
      </c>
      <c r="D85" s="161">
        <v>677.61</v>
      </c>
      <c r="E85" s="164">
        <v>119.57</v>
      </c>
      <c r="F85" s="29">
        <v>210.4</v>
      </c>
      <c r="G85" s="43">
        <v>204.2</v>
      </c>
      <c r="H85" s="40" t="s">
        <v>13</v>
      </c>
      <c r="I85" s="161">
        <v>5523.4</v>
      </c>
      <c r="J85" s="272">
        <v>0.51827999999999996</v>
      </c>
      <c r="K85" s="272">
        <v>9.4799999999999995E-2</v>
      </c>
      <c r="L85" s="273">
        <v>0.38691999999999999</v>
      </c>
      <c r="M85" s="33" t="s">
        <v>67</v>
      </c>
      <c r="N85" s="161">
        <v>5336.31</v>
      </c>
      <c r="O85" s="272">
        <v>0.50678999999999996</v>
      </c>
      <c r="P85" s="272">
        <v>9.8059999999999994E-2</v>
      </c>
      <c r="Q85" s="273">
        <v>0.39515</v>
      </c>
      <c r="R85" s="33" t="s">
        <v>75</v>
      </c>
      <c r="S85" s="164">
        <v>4910.03</v>
      </c>
      <c r="T85" s="272">
        <v>0.52732999999999997</v>
      </c>
      <c r="U85" s="272">
        <v>0.10692</v>
      </c>
      <c r="V85" s="272">
        <v>0.36575000000000002</v>
      </c>
    </row>
    <row r="86" spans="2:22" x14ac:dyDescent="0.2">
      <c r="B86" s="54">
        <f t="shared" si="3"/>
        <v>43678</v>
      </c>
      <c r="C86" s="54" t="s">
        <v>85</v>
      </c>
      <c r="D86" s="46">
        <v>677.61</v>
      </c>
      <c r="E86" s="46">
        <v>119.57</v>
      </c>
      <c r="F86" s="57">
        <v>210.4</v>
      </c>
      <c r="G86" s="57">
        <v>204.2</v>
      </c>
      <c r="H86" s="2" t="s">
        <v>13</v>
      </c>
      <c r="I86" s="46">
        <v>5523.4</v>
      </c>
      <c r="J86" s="51">
        <v>0.51827999999999996</v>
      </c>
      <c r="K86" s="51">
        <v>9.4799999999999995E-2</v>
      </c>
      <c r="L86" s="51">
        <v>0.38691999999999999</v>
      </c>
      <c r="M86" s="2" t="s">
        <v>67</v>
      </c>
      <c r="N86" s="46">
        <v>5336.31</v>
      </c>
      <c r="O86" s="51">
        <v>0.50678999999999996</v>
      </c>
      <c r="P86" s="51">
        <v>9.8059999999999994E-2</v>
      </c>
      <c r="Q86" s="51">
        <v>0.39515</v>
      </c>
      <c r="R86" s="2" t="s">
        <v>75</v>
      </c>
      <c r="S86" s="46">
        <v>4910.03</v>
      </c>
      <c r="T86" s="51">
        <v>0.52732999999999997</v>
      </c>
      <c r="U86" s="51">
        <v>0.10692</v>
      </c>
      <c r="V86" s="51">
        <v>0.36575000000000002</v>
      </c>
    </row>
    <row r="87" spans="2:22" ht="13.5" thickBot="1" x14ac:dyDescent="0.25">
      <c r="B87" s="215">
        <f t="shared" si="3"/>
        <v>43709</v>
      </c>
      <c r="C87" s="202" t="s">
        <v>85</v>
      </c>
      <c r="D87" s="274">
        <v>677.61</v>
      </c>
      <c r="E87" s="275">
        <v>119.57</v>
      </c>
      <c r="F87" s="276">
        <v>210.4</v>
      </c>
      <c r="G87" s="277">
        <v>204.2</v>
      </c>
      <c r="H87" s="258" t="s">
        <v>13</v>
      </c>
      <c r="I87" s="274">
        <v>5523.4</v>
      </c>
      <c r="J87" s="278">
        <v>0.51827999999999996</v>
      </c>
      <c r="K87" s="278">
        <v>9.4799999999999995E-2</v>
      </c>
      <c r="L87" s="279">
        <v>0.38691999999999999</v>
      </c>
      <c r="M87" s="264" t="s">
        <v>67</v>
      </c>
      <c r="N87" s="274">
        <v>5336.31</v>
      </c>
      <c r="O87" s="278">
        <v>0.50678999999999996</v>
      </c>
      <c r="P87" s="278">
        <v>9.8059999999999994E-2</v>
      </c>
      <c r="Q87" s="279">
        <v>0.39515</v>
      </c>
      <c r="R87" s="264" t="s">
        <v>75</v>
      </c>
      <c r="S87" s="275">
        <v>4910.03</v>
      </c>
      <c r="T87" s="278">
        <v>0.52732999999999997</v>
      </c>
      <c r="U87" s="278">
        <v>0.10692</v>
      </c>
      <c r="V87" s="278">
        <v>0.36575000000000002</v>
      </c>
    </row>
    <row r="88" spans="2:22" x14ac:dyDescent="0.2">
      <c r="B88" s="205">
        <f t="shared" si="3"/>
        <v>43739</v>
      </c>
      <c r="C88" s="205" t="s">
        <v>86</v>
      </c>
      <c r="D88" s="237">
        <v>692</v>
      </c>
      <c r="E88" s="237">
        <v>121.24</v>
      </c>
      <c r="F88" s="251">
        <v>218.4</v>
      </c>
      <c r="G88" s="251">
        <v>201</v>
      </c>
      <c r="H88" s="291"/>
      <c r="I88" s="292"/>
      <c r="J88" s="293"/>
      <c r="K88" s="293"/>
      <c r="L88" s="294"/>
      <c r="M88" s="90" t="s">
        <v>67</v>
      </c>
      <c r="N88" s="237">
        <v>5528.39</v>
      </c>
      <c r="O88" s="241">
        <v>0.51532999999999995</v>
      </c>
      <c r="P88" s="241">
        <v>9.4549999999999995E-2</v>
      </c>
      <c r="Q88" s="241">
        <v>0.39012000000000002</v>
      </c>
      <c r="R88" s="90" t="s">
        <v>75</v>
      </c>
      <c r="S88" s="237">
        <v>5091.32</v>
      </c>
      <c r="T88" s="241">
        <v>0.53600999999999999</v>
      </c>
      <c r="U88" s="241">
        <v>0.10306</v>
      </c>
      <c r="V88" s="241">
        <v>0.36092999999999997</v>
      </c>
    </row>
    <row r="89" spans="2:22" x14ac:dyDescent="0.2">
      <c r="B89" s="86">
        <f t="shared" si="3"/>
        <v>43770</v>
      </c>
      <c r="C89" s="86" t="s">
        <v>86</v>
      </c>
      <c r="D89" s="309">
        <v>692</v>
      </c>
      <c r="E89" s="309">
        <v>121.24</v>
      </c>
      <c r="F89" s="89">
        <v>218.4</v>
      </c>
      <c r="G89" s="89">
        <v>201</v>
      </c>
      <c r="H89" s="301"/>
      <c r="I89" s="302"/>
      <c r="J89" s="303"/>
      <c r="K89" s="303"/>
      <c r="L89" s="304"/>
      <c r="M89" s="86" t="s">
        <v>67</v>
      </c>
      <c r="N89" s="309">
        <v>5528.39</v>
      </c>
      <c r="O89" s="310">
        <v>0.51532999999999995</v>
      </c>
      <c r="P89" s="310">
        <v>9.4549999999999995E-2</v>
      </c>
      <c r="Q89" s="310">
        <v>0.39012000000000002</v>
      </c>
      <c r="R89" s="86" t="s">
        <v>75</v>
      </c>
      <c r="S89" s="309">
        <v>5091.32</v>
      </c>
      <c r="T89" s="310">
        <v>0.53600999999999999</v>
      </c>
      <c r="U89" s="310">
        <v>0.10306</v>
      </c>
      <c r="V89" s="310">
        <v>0.36092999999999997</v>
      </c>
    </row>
    <row r="90" spans="2:22" x14ac:dyDescent="0.2">
      <c r="B90" s="189">
        <f t="shared" si="3"/>
        <v>43800</v>
      </c>
      <c r="C90" s="189" t="s">
        <v>86</v>
      </c>
      <c r="D90" s="172">
        <v>692</v>
      </c>
      <c r="E90" s="172">
        <v>121.24</v>
      </c>
      <c r="F90" s="192">
        <v>218.4</v>
      </c>
      <c r="G90" s="192">
        <v>201</v>
      </c>
      <c r="H90" s="301"/>
      <c r="I90" s="302"/>
      <c r="J90" s="303"/>
      <c r="K90" s="303"/>
      <c r="L90" s="304"/>
      <c r="M90" s="86" t="s">
        <v>67</v>
      </c>
      <c r="N90" s="172">
        <v>5528.39</v>
      </c>
      <c r="O90" s="177">
        <v>0.51532999999999995</v>
      </c>
      <c r="P90" s="177">
        <v>9.4549999999999995E-2</v>
      </c>
      <c r="Q90" s="177">
        <v>0.39012000000000002</v>
      </c>
      <c r="R90" s="86" t="s">
        <v>75</v>
      </c>
      <c r="S90" s="172">
        <v>5091.32</v>
      </c>
      <c r="T90" s="177">
        <v>0.53600999999999999</v>
      </c>
      <c r="U90" s="177">
        <v>0.10306</v>
      </c>
      <c r="V90" s="177">
        <v>0.36092999999999997</v>
      </c>
    </row>
    <row r="91" spans="2:22" x14ac:dyDescent="0.2">
      <c r="B91" s="86">
        <f t="shared" si="3"/>
        <v>43831</v>
      </c>
      <c r="C91" s="86" t="s">
        <v>86</v>
      </c>
      <c r="D91" s="309">
        <v>692</v>
      </c>
      <c r="E91" s="309">
        <v>121.24</v>
      </c>
      <c r="F91" s="89">
        <v>218.4</v>
      </c>
      <c r="G91" s="89">
        <v>201</v>
      </c>
      <c r="H91" s="301"/>
      <c r="I91" s="302"/>
      <c r="J91" s="303"/>
      <c r="K91" s="303"/>
      <c r="L91" s="304"/>
      <c r="M91" s="86" t="s">
        <v>67</v>
      </c>
      <c r="N91" s="309">
        <v>5528.39</v>
      </c>
      <c r="O91" s="310">
        <v>0.51532999999999995</v>
      </c>
      <c r="P91" s="310">
        <v>9.4549999999999995E-2</v>
      </c>
      <c r="Q91" s="310">
        <v>0.39012000000000002</v>
      </c>
      <c r="R91" s="86" t="s">
        <v>75</v>
      </c>
      <c r="S91" s="309">
        <v>5091.32</v>
      </c>
      <c r="T91" s="310">
        <v>0.53600999999999999</v>
      </c>
      <c r="U91" s="310">
        <v>0.10306</v>
      </c>
      <c r="V91" s="310">
        <v>0.36092999999999997</v>
      </c>
    </row>
    <row r="92" spans="2:22" x14ac:dyDescent="0.2">
      <c r="B92" s="189">
        <f t="shared" si="3"/>
        <v>43862</v>
      </c>
      <c r="C92" s="189" t="s">
        <v>86</v>
      </c>
      <c r="D92" s="172">
        <v>692</v>
      </c>
      <c r="E92" s="172">
        <v>121.24</v>
      </c>
      <c r="F92" s="192">
        <v>218.4</v>
      </c>
      <c r="G92" s="192">
        <v>201</v>
      </c>
      <c r="H92" s="301"/>
      <c r="I92" s="302"/>
      <c r="J92" s="303"/>
      <c r="K92" s="303"/>
      <c r="L92" s="304"/>
      <c r="M92" s="86" t="s">
        <v>67</v>
      </c>
      <c r="N92" s="172">
        <v>5528.39</v>
      </c>
      <c r="O92" s="177">
        <v>0.51532999999999995</v>
      </c>
      <c r="P92" s="177">
        <v>9.4549999999999995E-2</v>
      </c>
      <c r="Q92" s="177">
        <v>0.39012000000000002</v>
      </c>
      <c r="R92" s="86" t="s">
        <v>75</v>
      </c>
      <c r="S92" s="172">
        <v>5091.32</v>
      </c>
      <c r="T92" s="177">
        <v>0.53600999999999999</v>
      </c>
      <c r="U92" s="177">
        <v>0.10306</v>
      </c>
      <c r="V92" s="177">
        <v>0.36092999999999997</v>
      </c>
    </row>
    <row r="93" spans="2:22" ht="13.5" thickBot="1" x14ac:dyDescent="0.25">
      <c r="B93" s="318">
        <f t="shared" si="3"/>
        <v>43891</v>
      </c>
      <c r="C93" s="318" t="s">
        <v>86</v>
      </c>
      <c r="D93" s="319">
        <v>692</v>
      </c>
      <c r="E93" s="319">
        <v>121.24</v>
      </c>
      <c r="F93" s="320">
        <v>218.4</v>
      </c>
      <c r="G93" s="320">
        <v>201</v>
      </c>
      <c r="H93" s="301"/>
      <c r="I93" s="302"/>
      <c r="J93" s="303"/>
      <c r="K93" s="303"/>
      <c r="L93" s="304"/>
      <c r="M93" s="318" t="s">
        <v>67</v>
      </c>
      <c r="N93" s="319">
        <v>5528.39</v>
      </c>
      <c r="O93" s="321">
        <v>0.51532999999999995</v>
      </c>
      <c r="P93" s="321">
        <v>9.4549999999999995E-2</v>
      </c>
      <c r="Q93" s="321">
        <v>0.39012000000000002</v>
      </c>
      <c r="R93" s="318" t="s">
        <v>75</v>
      </c>
      <c r="S93" s="319">
        <v>5091.32</v>
      </c>
      <c r="T93" s="321">
        <v>0.53600999999999999</v>
      </c>
      <c r="U93" s="321">
        <v>0.10306</v>
      </c>
      <c r="V93" s="321">
        <v>0.36092999999999997</v>
      </c>
    </row>
    <row r="94" spans="2:22" x14ac:dyDescent="0.2">
      <c r="B94" s="254">
        <f t="shared" si="3"/>
        <v>43922</v>
      </c>
      <c r="C94" s="254" t="s">
        <v>95</v>
      </c>
      <c r="D94" s="266">
        <v>776.53</v>
      </c>
      <c r="E94" s="266">
        <v>122.9</v>
      </c>
      <c r="F94" s="322">
        <v>222.3</v>
      </c>
      <c r="G94" s="322">
        <v>200.3</v>
      </c>
      <c r="H94" s="301"/>
      <c r="I94" s="302"/>
      <c r="J94" s="303"/>
      <c r="K94" s="303"/>
      <c r="L94" s="304"/>
      <c r="M94" s="323" t="s">
        <v>67</v>
      </c>
      <c r="N94" s="266">
        <v>6017.18</v>
      </c>
      <c r="O94" s="324">
        <v>0.52388000000000001</v>
      </c>
      <c r="P94" s="324">
        <v>9.4100000000000003E-2</v>
      </c>
      <c r="Q94" s="324">
        <v>0.38202000000000003</v>
      </c>
      <c r="R94" s="323" t="s">
        <v>75</v>
      </c>
      <c r="S94" s="266">
        <v>5560.11</v>
      </c>
      <c r="T94" s="324">
        <v>0.54447000000000001</v>
      </c>
      <c r="U94" s="324">
        <v>0.10249</v>
      </c>
      <c r="V94" s="324">
        <v>0.35304000000000002</v>
      </c>
    </row>
    <row r="95" spans="2:22" x14ac:dyDescent="0.2">
      <c r="B95" s="331">
        <f t="shared" si="3"/>
        <v>43952</v>
      </c>
      <c r="C95" s="331" t="s">
        <v>95</v>
      </c>
      <c r="D95" s="332">
        <v>776.53</v>
      </c>
      <c r="E95" s="332">
        <v>122.9</v>
      </c>
      <c r="F95" s="333">
        <v>222.3</v>
      </c>
      <c r="G95" s="333">
        <v>200.3</v>
      </c>
      <c r="H95" s="301"/>
      <c r="I95" s="302"/>
      <c r="J95" s="303"/>
      <c r="K95" s="303"/>
      <c r="L95" s="304"/>
      <c r="M95" s="202" t="s">
        <v>67</v>
      </c>
      <c r="N95" s="332">
        <v>6017.18</v>
      </c>
      <c r="O95" s="334">
        <v>0.52388000000000001</v>
      </c>
      <c r="P95" s="334">
        <v>9.4100000000000003E-2</v>
      </c>
      <c r="Q95" s="334">
        <v>0.38202000000000003</v>
      </c>
      <c r="R95" s="202" t="s">
        <v>75</v>
      </c>
      <c r="S95" s="332">
        <v>5560.11</v>
      </c>
      <c r="T95" s="334">
        <v>0.54447000000000001</v>
      </c>
      <c r="U95" s="334">
        <v>0.10249</v>
      </c>
      <c r="V95" s="334">
        <v>0.35304000000000002</v>
      </c>
    </row>
    <row r="96" spans="2:22" ht="13.5" thickBot="1" x14ac:dyDescent="0.25">
      <c r="B96" s="94">
        <f t="shared" si="3"/>
        <v>43983</v>
      </c>
      <c r="C96" s="94" t="s">
        <v>95</v>
      </c>
      <c r="D96" s="78">
        <v>776.53</v>
      </c>
      <c r="E96" s="78">
        <v>122.9</v>
      </c>
      <c r="F96" s="109">
        <v>222.3</v>
      </c>
      <c r="G96" s="109">
        <v>200.3</v>
      </c>
      <c r="H96" s="287"/>
      <c r="I96" s="288"/>
      <c r="J96" s="289"/>
      <c r="K96" s="289"/>
      <c r="L96" s="290"/>
      <c r="M96" s="143" t="s">
        <v>67</v>
      </c>
      <c r="N96" s="78">
        <v>6017.18</v>
      </c>
      <c r="O96" s="83">
        <v>0.52388000000000001</v>
      </c>
      <c r="P96" s="83">
        <v>9.4100000000000003E-2</v>
      </c>
      <c r="Q96" s="83">
        <v>0.38202000000000003</v>
      </c>
      <c r="R96" s="143" t="s">
        <v>75</v>
      </c>
      <c r="S96" s="78">
        <v>5560.11</v>
      </c>
      <c r="T96" s="83">
        <v>0.54447000000000001</v>
      </c>
      <c r="U96" s="83">
        <v>0.10249</v>
      </c>
      <c r="V96" s="83">
        <v>0.35304000000000002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R94"/>
  <sheetViews>
    <sheetView showGridLines="0" tabSelected="1" zoomScaleNormal="100" workbookViewId="0">
      <pane ySplit="2" topLeftCell="A77" activePane="bottomLeft" state="frozen"/>
      <selection pane="bottomLeft" activeCell="F89" sqref="F89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6" width="17.28515625" style="1" customWidth="1"/>
    <col min="7" max="7" width="2.5703125" style="1" customWidth="1"/>
    <col min="8" max="12" width="17.28515625" customWidth="1"/>
    <col min="13" max="17" width="7.7109375" customWidth="1"/>
  </cols>
  <sheetData>
    <row r="1" spans="1:17" ht="13.5" thickBot="1" x14ac:dyDescent="0.25"/>
    <row r="2" spans="1:17" ht="13.5" thickBot="1" x14ac:dyDescent="0.25">
      <c r="B2" s="13" t="s">
        <v>31</v>
      </c>
      <c r="C2" s="13" t="s">
        <v>6</v>
      </c>
      <c r="D2" s="14" t="s">
        <v>0</v>
      </c>
      <c r="E2" s="13" t="s">
        <v>9</v>
      </c>
      <c r="F2" s="13" t="s">
        <v>4</v>
      </c>
      <c r="H2" s="13" t="s">
        <v>26</v>
      </c>
      <c r="I2" s="13" t="s">
        <v>29</v>
      </c>
      <c r="J2" s="13" t="s">
        <v>27</v>
      </c>
      <c r="K2" s="13" t="s">
        <v>28</v>
      </c>
    </row>
    <row r="3" spans="1:17" x14ac:dyDescent="0.2">
      <c r="B3" s="90">
        <v>41214</v>
      </c>
      <c r="C3" s="91">
        <v>475.36</v>
      </c>
      <c r="D3" s="92">
        <v>108.52</v>
      </c>
      <c r="E3" s="93">
        <v>210.8</v>
      </c>
      <c r="F3" s="93">
        <v>201.9</v>
      </c>
      <c r="H3" s="110">
        <f>ROUND(Índices!C3/Parámetros!D5,10)</f>
        <v>1.0008211044999999</v>
      </c>
      <c r="I3" s="110">
        <f>ROUND(Índices!D3/Parámetros!E5,10)</f>
        <v>1.0077073080000001</v>
      </c>
      <c r="J3" s="110">
        <f>ROUND(Índices!E3/Parámetros!F5,10)</f>
        <v>1.0081300813</v>
      </c>
      <c r="K3" s="110">
        <f>ROUND(Índices!F3/Parámetros!G5,10)</f>
        <v>0.99116347569999996</v>
      </c>
      <c r="M3" s="10"/>
      <c r="N3" s="10"/>
      <c r="O3" s="10"/>
      <c r="P3" s="10"/>
      <c r="Q3" s="10"/>
    </row>
    <row r="4" spans="1:17" x14ac:dyDescent="0.2">
      <c r="B4" s="54">
        <f t="shared" ref="B4:B28" si="0">+DATE(YEAR(B3),MONTH(B3)+1,1)</f>
        <v>41244</v>
      </c>
      <c r="C4" s="55">
        <v>480.57</v>
      </c>
      <c r="D4" s="56">
        <v>109.13</v>
      </c>
      <c r="E4" s="57">
        <v>212.9</v>
      </c>
      <c r="F4" s="57">
        <v>199.8</v>
      </c>
      <c r="H4" s="99">
        <f>ROUND(Índices!C4/Parámetros!D6,10)</f>
        <v>1.0117902183</v>
      </c>
      <c r="I4" s="99">
        <f>ROUND(Índices!D4/Parámetros!E6,10)</f>
        <v>1.0133717150999999</v>
      </c>
      <c r="J4" s="99">
        <f>ROUND(Índices!E4/Parámetros!F6,10)</f>
        <v>1.0181731228999999</v>
      </c>
      <c r="K4" s="99">
        <f>ROUND(Índices!F4/Parámetros!G6,10)</f>
        <v>0.98085419730000001</v>
      </c>
      <c r="M4" s="10"/>
      <c r="N4" s="10"/>
      <c r="O4" s="10"/>
      <c r="P4" s="10"/>
      <c r="Q4" s="10"/>
    </row>
    <row r="5" spans="1:17" x14ac:dyDescent="0.2">
      <c r="B5" s="2">
        <f t="shared" si="0"/>
        <v>41275</v>
      </c>
      <c r="C5" s="3">
        <v>477.13</v>
      </c>
      <c r="D5" s="12">
        <v>108.64</v>
      </c>
      <c r="E5" s="21">
        <v>213.1</v>
      </c>
      <c r="F5" s="21">
        <v>200.1</v>
      </c>
      <c r="H5" s="98">
        <f>ROUND(Índices!C5/Parámetros!D7,10)</f>
        <v>1.0045476555999999</v>
      </c>
      <c r="I5" s="98">
        <f>ROUND(Índices!D5/Parámetros!E7,10)</f>
        <v>1.0088216176</v>
      </c>
      <c r="J5" s="98">
        <f>ROUND(Índices!E5/Parámetros!F7,10)</f>
        <v>1.0191296030999999</v>
      </c>
      <c r="K5" s="98">
        <f>ROUND(Índices!F5/Parámetros!G7,10)</f>
        <v>0.98232695140000004</v>
      </c>
      <c r="M5" s="10"/>
      <c r="N5" s="10"/>
      <c r="O5" s="10"/>
      <c r="P5" s="10"/>
      <c r="Q5" s="10"/>
    </row>
    <row r="6" spans="1:17" x14ac:dyDescent="0.2">
      <c r="B6" s="54">
        <f t="shared" si="0"/>
        <v>41306</v>
      </c>
      <c r="C6" s="55">
        <v>472.67</v>
      </c>
      <c r="D6" s="56">
        <v>108.61</v>
      </c>
      <c r="E6" s="57">
        <v>212.2</v>
      </c>
      <c r="F6" s="57">
        <v>202.7</v>
      </c>
      <c r="H6" s="99">
        <f>ROUND(Índices!C6/Parámetros!D8,10)</f>
        <v>0.99515758889999995</v>
      </c>
      <c r="I6" s="99">
        <f>ROUND(Índices!D6/Parámetros!E8,10)</f>
        <v>1.0085430402</v>
      </c>
      <c r="J6" s="99">
        <f>ROUND(Índices!E6/Parámetros!F8,10)</f>
        <v>1.0148254424000001</v>
      </c>
      <c r="K6" s="99">
        <f>ROUND(Índices!F6/Parámetros!G8,10)</f>
        <v>0.99509081980000003</v>
      </c>
      <c r="M6" s="10"/>
      <c r="N6" s="10"/>
      <c r="O6" s="10"/>
      <c r="P6" s="10"/>
      <c r="Q6" s="10"/>
    </row>
    <row r="7" spans="1:17" x14ac:dyDescent="0.2">
      <c r="B7" s="2">
        <f t="shared" si="0"/>
        <v>41334</v>
      </c>
      <c r="C7" s="3">
        <v>472.34</v>
      </c>
      <c r="D7" s="12">
        <v>108.8</v>
      </c>
      <c r="E7" s="21">
        <v>211</v>
      </c>
      <c r="F7" s="21">
        <v>204.4</v>
      </c>
      <c r="H7" s="98">
        <f>ROUND(Índices!C7/Parámetros!D9,10)</f>
        <v>0.99446280819999999</v>
      </c>
      <c r="I7" s="98">
        <f>ROUND(Índices!D7/Parámetros!E9,10)</f>
        <v>1.0103073637</v>
      </c>
      <c r="J7" s="98">
        <f>ROUND(Índices!E7/Parámetros!F9,10)</f>
        <v>1.0090865615</v>
      </c>
      <c r="K7" s="98">
        <f>ROUND(Índices!F7/Parámetros!G9,10)</f>
        <v>1.0034364260999999</v>
      </c>
      <c r="M7" s="10"/>
      <c r="N7" s="10"/>
      <c r="O7" s="10"/>
      <c r="P7" s="10"/>
      <c r="Q7" s="10"/>
    </row>
    <row r="8" spans="1:17" ht="13.5" thickBot="1" x14ac:dyDescent="0.25">
      <c r="B8" s="94">
        <f t="shared" si="0"/>
        <v>41365</v>
      </c>
      <c r="C8" s="107">
        <v>472.48</v>
      </c>
      <c r="D8" s="108">
        <v>108.93</v>
      </c>
      <c r="E8" s="109">
        <v>212.7</v>
      </c>
      <c r="F8" s="109">
        <v>203.5</v>
      </c>
      <c r="H8" s="111">
        <f>ROUND(Índices!C8/Parámetros!D10,10)</f>
        <v>0.99475756360000001</v>
      </c>
      <c r="I8" s="111">
        <f>ROUND(Índices!D8/Parámetros!E10,10)</f>
        <v>1.0115145324999999</v>
      </c>
      <c r="J8" s="111">
        <f>ROUND(Índices!E8/Parámetros!F10,10)</f>
        <v>1.0172166428</v>
      </c>
      <c r="K8" s="111">
        <f>ROUND(Índices!F8/Parámetros!G10,10)</f>
        <v>0.99901816399999999</v>
      </c>
      <c r="M8" s="10"/>
      <c r="N8" s="10"/>
      <c r="O8" s="10"/>
      <c r="P8" s="10"/>
      <c r="Q8" s="10"/>
    </row>
    <row r="9" spans="1:17" x14ac:dyDescent="0.2">
      <c r="B9" s="90">
        <f t="shared" si="0"/>
        <v>41395</v>
      </c>
      <c r="C9" s="112">
        <v>472.14</v>
      </c>
      <c r="D9" s="113">
        <v>109.35</v>
      </c>
      <c r="E9" s="114">
        <v>213.6</v>
      </c>
      <c r="F9" s="114">
        <v>201.8</v>
      </c>
      <c r="H9" s="110">
        <f>ROUND(Índices!C9/Parámetros!D11,10)</f>
        <v>0.99928039280000003</v>
      </c>
      <c r="I9" s="110">
        <f>ROUND(Índices!D9/Parámetros!E11,10)</f>
        <v>1.0038556870999999</v>
      </c>
      <c r="J9" s="110">
        <f>ROUND(Índices!E9/Parámetros!F11,10)</f>
        <v>1.0042313116999999</v>
      </c>
      <c r="K9" s="110">
        <f>ROUND(Índices!F9/Parámetros!G11,10)</f>
        <v>0.9916461916</v>
      </c>
    </row>
    <row r="10" spans="1:17" x14ac:dyDescent="0.2">
      <c r="B10" s="54">
        <f t="shared" si="0"/>
        <v>41426</v>
      </c>
      <c r="C10" s="55">
        <v>479.58</v>
      </c>
      <c r="D10" s="56">
        <v>108.82</v>
      </c>
      <c r="E10" s="57">
        <v>213.4</v>
      </c>
      <c r="F10" s="57">
        <v>201.5</v>
      </c>
      <c r="H10" s="99">
        <f>ROUND(Índices!C10/Parámetros!D12,10)</f>
        <v>1.0150270910999999</v>
      </c>
      <c r="I10" s="99">
        <f>ROUND(Índices!D10/Parámetros!E12,10)</f>
        <v>0.99899017720000005</v>
      </c>
      <c r="J10" s="99">
        <f>ROUND(Índices!E10/Parámetros!F12,10)</f>
        <v>1.0032910202</v>
      </c>
      <c r="K10" s="99">
        <f>ROUND(Índices!F10/Parámetros!G12,10)</f>
        <v>0.99017199020000002</v>
      </c>
    </row>
    <row r="11" spans="1:17" x14ac:dyDescent="0.2">
      <c r="B11" s="2">
        <f t="shared" si="0"/>
        <v>41456</v>
      </c>
      <c r="C11" s="3">
        <v>502.89</v>
      </c>
      <c r="D11" s="12">
        <v>108.81</v>
      </c>
      <c r="E11" s="21">
        <v>213.1</v>
      </c>
      <c r="F11" s="21">
        <v>202.5</v>
      </c>
      <c r="H11" s="98">
        <f>ROUND(Índices!C11/Parámetros!D13,10)</f>
        <v>1.0643625127</v>
      </c>
      <c r="I11" s="98">
        <f>ROUND(Índices!D11/Parámetros!E13,10)</f>
        <v>0.99889837510000001</v>
      </c>
      <c r="J11" s="98">
        <f>ROUND(Índices!E11/Parámetros!F13,10)</f>
        <v>1.0018805829999999</v>
      </c>
      <c r="K11" s="98">
        <f>ROUND(Índices!F11/Parámetros!G13,10)</f>
        <v>0.99508599509999995</v>
      </c>
    </row>
    <row r="12" spans="1:17" x14ac:dyDescent="0.2">
      <c r="B12" s="54">
        <f t="shared" si="0"/>
        <v>41487</v>
      </c>
      <c r="C12" s="55">
        <v>504.96</v>
      </c>
      <c r="D12" s="56">
        <v>109.51</v>
      </c>
      <c r="E12" s="57">
        <v>212.7</v>
      </c>
      <c r="F12" s="57">
        <v>204.3</v>
      </c>
      <c r="H12" s="99">
        <f>ROUND(Índices!C12/Parámetros!D14,10)</f>
        <v>1.0687436505000001</v>
      </c>
      <c r="I12" s="99">
        <f>ROUND(Índices!D12/Parámetros!E14,10)</f>
        <v>1.0053245203000001</v>
      </c>
      <c r="J12" s="99">
        <f>ROUND(Índices!E12/Parámetros!F14,10)</f>
        <v>1</v>
      </c>
      <c r="K12" s="99">
        <f>ROUND(Índices!F12/Parámetros!G14,10)</f>
        <v>1.0039312038999999</v>
      </c>
    </row>
    <row r="13" spans="1:17" x14ac:dyDescent="0.2">
      <c r="A13" s="1"/>
      <c r="B13" s="2">
        <f t="shared" si="0"/>
        <v>41518</v>
      </c>
      <c r="C13" s="3">
        <v>512.59</v>
      </c>
      <c r="D13" s="12">
        <v>109.79</v>
      </c>
      <c r="E13" s="21">
        <v>213.5</v>
      </c>
      <c r="F13" s="21">
        <v>204</v>
      </c>
      <c r="H13" s="98">
        <f>ROUND(Índices!C13/Parámetros!D15,10)</f>
        <v>1.0848924821999999</v>
      </c>
      <c r="I13" s="98">
        <f>ROUND(Índices!D13/Parámetros!E15,10)</f>
        <v>1.0078949784</v>
      </c>
      <c r="J13" s="98">
        <f>ROUND(Índices!E13/Parámetros!F15,10)</f>
        <v>1.0037611660000001</v>
      </c>
      <c r="K13" s="98">
        <f>ROUND(Índices!F13/Parámetros!G15,10)</f>
        <v>1.0024570024999999</v>
      </c>
    </row>
    <row r="14" spans="1:17" ht="13.5" thickBot="1" x14ac:dyDescent="0.25">
      <c r="A14" s="1"/>
      <c r="B14" s="94">
        <f t="shared" si="0"/>
        <v>41548</v>
      </c>
      <c r="C14" s="107">
        <v>504.57</v>
      </c>
      <c r="D14" s="108">
        <v>110.06</v>
      </c>
      <c r="E14" s="109">
        <v>213.6</v>
      </c>
      <c r="F14" s="109">
        <v>203.5</v>
      </c>
      <c r="H14" s="111">
        <f>ROUND(Índices!C14/Parámetros!D16,10)</f>
        <v>1.0679182188</v>
      </c>
      <c r="I14" s="111">
        <f>ROUND(Índices!D14/Parámetros!E16,10)</f>
        <v>1.0103736344000001</v>
      </c>
      <c r="J14" s="111">
        <f>ROUND(Índices!E14/Parámetros!F16,10)</f>
        <v>1.0042313116999999</v>
      </c>
      <c r="K14" s="111">
        <f>ROUND(Índices!F14/Parámetros!G16,10)</f>
        <v>1</v>
      </c>
    </row>
    <row r="15" spans="1:17" x14ac:dyDescent="0.2">
      <c r="A15" s="1"/>
      <c r="B15" s="86">
        <f t="shared" si="0"/>
        <v>41579</v>
      </c>
      <c r="C15" s="87">
        <v>500.81</v>
      </c>
      <c r="D15" s="88">
        <v>110.65</v>
      </c>
      <c r="E15" s="89">
        <v>214.3</v>
      </c>
      <c r="F15" s="89">
        <v>204.1</v>
      </c>
      <c r="H15" s="100">
        <f>ROUND(Índices!C15/Parámetros!D17,10)</f>
        <v>0.99254811030000001</v>
      </c>
      <c r="I15" s="100">
        <f>ROUND(Índices!D15/Parámetros!E17,10)</f>
        <v>1.0053607122999999</v>
      </c>
      <c r="J15" s="100">
        <f>ROUND(Índices!E15/Parámetros!F17,10)</f>
        <v>1.0032771536</v>
      </c>
      <c r="K15" s="100">
        <f>ROUND(Índices!F15/Parámetros!G17,10)</f>
        <v>1.0029484029</v>
      </c>
    </row>
    <row r="16" spans="1:17" x14ac:dyDescent="0.2">
      <c r="A16" s="1"/>
      <c r="B16" s="54">
        <f t="shared" si="0"/>
        <v>41609</v>
      </c>
      <c r="C16" s="55">
        <v>519.25</v>
      </c>
      <c r="D16" s="56">
        <v>110.8</v>
      </c>
      <c r="E16" s="57">
        <v>214</v>
      </c>
      <c r="F16" s="57">
        <v>204.3</v>
      </c>
      <c r="H16" s="99">
        <f>ROUND(Índices!C16/Parámetros!D18,10)</f>
        <v>1.0290940800999999</v>
      </c>
      <c r="I16" s="99">
        <f>ROUND(Índices!D16/Parámetros!E18,10)</f>
        <v>1.0067236052999999</v>
      </c>
      <c r="J16" s="99">
        <f>ROUND(Índices!E16/Parámetros!F18,10)</f>
        <v>1.0018726592</v>
      </c>
      <c r="K16" s="99">
        <f>ROUND(Índices!F16/Parámetros!G18,10)</f>
        <v>1.0039312038999999</v>
      </c>
    </row>
    <row r="17" spans="1:18" x14ac:dyDescent="0.2">
      <c r="A17" s="1"/>
      <c r="B17" s="2">
        <f t="shared" si="0"/>
        <v>41640</v>
      </c>
      <c r="C17" s="3">
        <v>529.45000000000005</v>
      </c>
      <c r="D17" s="12">
        <v>111.22</v>
      </c>
      <c r="E17" s="21">
        <v>215.5</v>
      </c>
      <c r="F17" s="21">
        <v>204.4</v>
      </c>
      <c r="H17" s="98">
        <f>ROUND(Índices!C17/Parámetros!D19,10)</f>
        <v>1.0493093129</v>
      </c>
      <c r="I17" s="98">
        <f>ROUND(Índices!D17/Parámetros!E19,10)</f>
        <v>1.0105397056000001</v>
      </c>
      <c r="J17" s="98">
        <f>ROUND(Índices!E17/Parámetros!F19,10)</f>
        <v>1.0088951311000001</v>
      </c>
      <c r="K17" s="98">
        <f>ROUND(Índices!F17/Parámetros!G19,10)</f>
        <v>1.0044226044</v>
      </c>
    </row>
    <row r="18" spans="1:18" x14ac:dyDescent="0.2">
      <c r="A18" s="1"/>
      <c r="B18" s="54">
        <f t="shared" si="0"/>
        <v>41671</v>
      </c>
      <c r="C18" s="55">
        <v>537.03</v>
      </c>
      <c r="D18" s="56">
        <v>111.88</v>
      </c>
      <c r="E18" s="57">
        <v>214.7</v>
      </c>
      <c r="F18" s="57">
        <v>204.2</v>
      </c>
      <c r="H18" s="99">
        <f>ROUND(Índices!C18/Parámetros!D20,10)</f>
        <v>1.0643320055000001</v>
      </c>
      <c r="I18" s="99">
        <f>ROUND(Índices!D18/Parámetros!E20,10)</f>
        <v>1.0165364347000001</v>
      </c>
      <c r="J18" s="99">
        <f>ROUND(Índices!E18/Parámetros!F20,10)</f>
        <v>1.0051498127</v>
      </c>
      <c r="K18" s="99">
        <f>ROUND(Índices!F18/Parámetros!G20,10)</f>
        <v>1.0034398034000001</v>
      </c>
    </row>
    <row r="19" spans="1:18" x14ac:dyDescent="0.2">
      <c r="A19" s="1"/>
      <c r="B19" s="2">
        <f t="shared" si="0"/>
        <v>41699</v>
      </c>
      <c r="C19" s="3">
        <v>554.41</v>
      </c>
      <c r="D19" s="12">
        <v>112.08</v>
      </c>
      <c r="E19" s="21">
        <v>215.9</v>
      </c>
      <c r="F19" s="21">
        <v>203.9</v>
      </c>
      <c r="H19" s="98">
        <f>ROUND(Índices!C19/Parámetros!D21,10)</f>
        <v>1.0987771766000001</v>
      </c>
      <c r="I19" s="98">
        <f>ROUND(Índices!D19/Parámetros!E21,10)</f>
        <v>1.0183536253000001</v>
      </c>
      <c r="J19" s="98">
        <f>ROUND(Índices!E19/Parámetros!F21,10)</f>
        <v>1.0107677903000001</v>
      </c>
      <c r="K19" s="98">
        <f>ROUND(Índices!F19/Parámetros!G21,10)</f>
        <v>1.0019656020000001</v>
      </c>
    </row>
    <row r="20" spans="1:18" ht="13.5" thickBot="1" x14ac:dyDescent="0.25">
      <c r="A20" s="1"/>
      <c r="B20" s="94">
        <f t="shared" si="0"/>
        <v>41730</v>
      </c>
      <c r="C20" s="107">
        <v>563.84</v>
      </c>
      <c r="D20" s="108">
        <v>112.62</v>
      </c>
      <c r="E20" s="109">
        <v>216</v>
      </c>
      <c r="F20" s="109">
        <v>202.5</v>
      </c>
      <c r="H20" s="111">
        <f>ROUND(Índices!C20/Parámetros!D22,10)</f>
        <v>1.1174663574999999</v>
      </c>
      <c r="I20" s="111">
        <f>ROUND(Índices!D20/Parámetros!E22,10)</f>
        <v>1.02326004</v>
      </c>
      <c r="J20" s="111">
        <f>ROUND(Índices!E20/Parámetros!F22,10)</f>
        <v>1.0112359551000001</v>
      </c>
      <c r="K20" s="111">
        <f>ROUND(Índices!F20/Parámetros!G22,10)</f>
        <v>0.99508599509999995</v>
      </c>
    </row>
    <row r="21" spans="1:18" x14ac:dyDescent="0.2">
      <c r="A21" s="1"/>
      <c r="B21" s="90">
        <f t="shared" si="0"/>
        <v>41760</v>
      </c>
      <c r="C21" s="112">
        <v>554.64</v>
      </c>
      <c r="D21" s="113">
        <v>113.57</v>
      </c>
      <c r="E21" s="114">
        <v>218.2</v>
      </c>
      <c r="F21" s="114">
        <v>201.2</v>
      </c>
      <c r="H21" s="110">
        <f>ROUND(Índices!C21/Parámetros!D23,10)</f>
        <v>0.98368331440000001</v>
      </c>
      <c r="I21" s="110">
        <f>ROUND(Índices!D21/Parámetros!E23,10)</f>
        <v>1.0084354466000001</v>
      </c>
      <c r="J21" s="110">
        <f>ROUND(Índices!E21/Parámetros!F23,10)</f>
        <v>1.0101851851999999</v>
      </c>
      <c r="K21" s="110">
        <f>ROUND(Índices!F21/Parámetros!G23,10)</f>
        <v>0.99358024690000002</v>
      </c>
    </row>
    <row r="22" spans="1:18" x14ac:dyDescent="0.2">
      <c r="A22" s="1"/>
      <c r="B22" s="54">
        <f t="shared" si="0"/>
        <v>41791</v>
      </c>
      <c r="C22" s="55">
        <v>555.4</v>
      </c>
      <c r="D22" s="56">
        <v>114.27</v>
      </c>
      <c r="E22" s="57">
        <v>217.9</v>
      </c>
      <c r="F22" s="57">
        <v>202</v>
      </c>
      <c r="H22" s="99">
        <f>ROUND(Índices!C22/Parámetros!D24,10)</f>
        <v>0.98503121449999997</v>
      </c>
      <c r="I22" s="99">
        <f>ROUND(Índices!D22/Parámetros!E24,10)</f>
        <v>1.0146510389000001</v>
      </c>
      <c r="J22" s="99">
        <f>ROUND(Índices!E22/Parámetros!F24,10)</f>
        <v>1.0087962962999999</v>
      </c>
      <c r="K22" s="99">
        <f>ROUND(Índices!F22/Parámetros!G24,10)</f>
        <v>0.99753086420000003</v>
      </c>
    </row>
    <row r="23" spans="1:18" x14ac:dyDescent="0.2">
      <c r="A23" s="1"/>
      <c r="B23" s="2">
        <f t="shared" si="0"/>
        <v>41821</v>
      </c>
      <c r="C23" s="3">
        <v>553.05999999999995</v>
      </c>
      <c r="D23" s="12">
        <v>114.66</v>
      </c>
      <c r="E23" s="21">
        <v>217</v>
      </c>
      <c r="F23" s="21">
        <v>203.8</v>
      </c>
      <c r="H23" s="98">
        <f>Índices!C23/Parámetros!D25</f>
        <v>0.98088110102156623</v>
      </c>
      <c r="I23" s="98">
        <f>Índices!D23/Parámetros!E25</f>
        <v>1.0181140117208309</v>
      </c>
      <c r="J23" s="98">
        <f>Índices!E23/Parámetros!F25</f>
        <v>1.0046296296296295</v>
      </c>
      <c r="K23" s="98">
        <f>Índices!F23/Parámetros!G25</f>
        <v>1.0064197530864198</v>
      </c>
    </row>
    <row r="24" spans="1:18" x14ac:dyDescent="0.2">
      <c r="A24" s="1"/>
      <c r="B24" s="54">
        <f t="shared" si="0"/>
        <v>41852</v>
      </c>
      <c r="C24" s="55">
        <v>558.21</v>
      </c>
      <c r="D24" s="56">
        <v>114.71</v>
      </c>
      <c r="E24" s="57">
        <v>217.3</v>
      </c>
      <c r="F24" s="57">
        <v>205.7</v>
      </c>
      <c r="H24" s="99">
        <f>Índices!C24/Parámetros!D26</f>
        <v>0.99001489784335983</v>
      </c>
      <c r="I24" s="99">
        <f>Índices!D24/Parámetros!E26</f>
        <v>1.0185579825963416</v>
      </c>
      <c r="J24" s="99">
        <f>Índices!E24/Parámetros!F26</f>
        <v>1.0060185185185186</v>
      </c>
      <c r="K24" s="99">
        <f>Índices!F24/Parámetros!G26</f>
        <v>1.0158024691358025</v>
      </c>
    </row>
    <row r="25" spans="1:18" x14ac:dyDescent="0.2">
      <c r="A25" s="1"/>
      <c r="B25" s="2">
        <f t="shared" si="0"/>
        <v>41883</v>
      </c>
      <c r="C25" s="3">
        <v>579.04999999999995</v>
      </c>
      <c r="D25" s="12">
        <v>114.98</v>
      </c>
      <c r="E25" s="21">
        <v>220.1</v>
      </c>
      <c r="F25" s="21">
        <v>207</v>
      </c>
      <c r="H25" s="98">
        <f>Índices!C25/Parámetros!D27</f>
        <v>1.0269757377979567</v>
      </c>
      <c r="I25" s="98">
        <f>Índices!D25/Parámetros!E27</f>
        <v>1.0209554253240987</v>
      </c>
      <c r="J25" s="98">
        <f>Índices!E25/Parámetros!F27</f>
        <v>1.0189814814814815</v>
      </c>
      <c r="K25" s="98">
        <f>Índices!F25/Parámetros!G27</f>
        <v>1.0222222222222221</v>
      </c>
      <c r="L25" s="1"/>
    </row>
    <row r="26" spans="1:18" ht="13.5" thickBot="1" x14ac:dyDescent="0.25">
      <c r="A26" s="1"/>
      <c r="B26" s="94">
        <f t="shared" si="0"/>
        <v>41913</v>
      </c>
      <c r="C26" s="107">
        <v>593.47</v>
      </c>
      <c r="D26" s="108">
        <v>115.35</v>
      </c>
      <c r="E26" s="109">
        <v>219.8</v>
      </c>
      <c r="F26" s="109">
        <v>208.3</v>
      </c>
      <c r="H26" s="111">
        <f>Índices!C26/Parámetros!D28</f>
        <v>1.0525503688989784</v>
      </c>
      <c r="I26" s="111">
        <f>Índices!D26/Parámetros!E28</f>
        <v>1.0242408098028768</v>
      </c>
      <c r="J26" s="111">
        <f>Índices!E26/Parámetros!F28</f>
        <v>1.0175925925925926</v>
      </c>
      <c r="K26" s="111">
        <f>Índices!F26/Parámetros!G28</f>
        <v>1.028641975308642</v>
      </c>
      <c r="L26" s="1"/>
    </row>
    <row r="27" spans="1:18" x14ac:dyDescent="0.2">
      <c r="A27" s="1"/>
      <c r="B27" s="86">
        <f t="shared" si="0"/>
        <v>41944</v>
      </c>
      <c r="C27" s="87">
        <v>589.98</v>
      </c>
      <c r="D27" s="88">
        <v>116.32</v>
      </c>
      <c r="E27" s="89">
        <v>219.4</v>
      </c>
      <c r="F27" s="89">
        <v>208</v>
      </c>
      <c r="H27" s="100">
        <f>Índices!C27/Parámetros!D29</f>
        <v>0.99411933206396275</v>
      </c>
      <c r="I27" s="100">
        <f>Índices!D27/Parámetros!E29</f>
        <v>1.0084091894234937</v>
      </c>
      <c r="J27" s="100">
        <f>Índices!E27/Parámetros!F29</f>
        <v>0.99818016378525931</v>
      </c>
      <c r="K27" s="100">
        <f>Índices!F27/Parámetros!G29</f>
        <v>0.99855976956313008</v>
      </c>
      <c r="L27" s="1"/>
    </row>
    <row r="28" spans="1:18" x14ac:dyDescent="0.2">
      <c r="A28" s="1"/>
      <c r="B28" s="54">
        <f t="shared" si="0"/>
        <v>41974</v>
      </c>
      <c r="C28" s="55">
        <v>592.46</v>
      </c>
      <c r="D28" s="56">
        <v>117.53</v>
      </c>
      <c r="E28" s="57">
        <v>219.8</v>
      </c>
      <c r="F28" s="57">
        <v>208.3</v>
      </c>
      <c r="H28" s="99">
        <f>Índices!C28/Parámetros!D30</f>
        <v>0.99829814480934165</v>
      </c>
      <c r="I28" s="99">
        <f>Índices!D28/Parámetros!E30</f>
        <v>1.0188990030342437</v>
      </c>
      <c r="J28" s="99">
        <f>Índices!E28/Parámetros!F30</f>
        <v>1</v>
      </c>
      <c r="K28" s="99">
        <f>Índices!F28/Parámetros!G30</f>
        <v>1</v>
      </c>
      <c r="L28" s="1"/>
    </row>
    <row r="29" spans="1:18" x14ac:dyDescent="0.2">
      <c r="A29" s="1"/>
      <c r="B29" s="2">
        <f t="shared" ref="B29:B35" si="1">+DATE(YEAR(B28),MONTH(B28)+1,1)</f>
        <v>42005</v>
      </c>
      <c r="C29" s="3">
        <v>612.91999999999996</v>
      </c>
      <c r="D29" s="12">
        <v>117.56</v>
      </c>
      <c r="E29" s="21">
        <v>219.4</v>
      </c>
      <c r="F29" s="21">
        <v>208</v>
      </c>
      <c r="H29" s="98">
        <f>Índices!C29/Parámetros!D31</f>
        <v>1.0327733499587173</v>
      </c>
      <c r="I29" s="98">
        <f>Índices!D29/Parámetros!E31</f>
        <v>1.0191590810576507</v>
      </c>
      <c r="J29" s="98">
        <f>Índices!E29/Parámetros!F31</f>
        <v>0.99818016378525931</v>
      </c>
      <c r="K29" s="98">
        <f>Índices!F29/Parámetros!G31</f>
        <v>0.99855976956313008</v>
      </c>
      <c r="L29" s="1"/>
      <c r="Q29" s="11"/>
      <c r="R29" s="262"/>
    </row>
    <row r="30" spans="1:18" x14ac:dyDescent="0.2">
      <c r="A30" s="1"/>
      <c r="B30" s="54">
        <f t="shared" si="1"/>
        <v>42036</v>
      </c>
      <c r="C30" s="55">
        <v>620.91</v>
      </c>
      <c r="D30" s="56">
        <v>117.07</v>
      </c>
      <c r="E30" s="57">
        <v>220.8</v>
      </c>
      <c r="F30" s="57">
        <v>207</v>
      </c>
      <c r="H30" s="99">
        <f>Índices!C30/Parámetros!D32</f>
        <v>1.04623654102145</v>
      </c>
      <c r="I30" s="99">
        <f>Índices!D30/Parámetros!E32</f>
        <v>1.0149111400086692</v>
      </c>
      <c r="J30" s="99">
        <f>Índices!E30/Parámetros!F32</f>
        <v>1.0045495905368518</v>
      </c>
      <c r="K30" s="99">
        <f>Índices!F30/Parámetros!G32</f>
        <v>0.99375900144023033</v>
      </c>
      <c r="L30" s="1"/>
    </row>
    <row r="31" spans="1:18" x14ac:dyDescent="0.2">
      <c r="B31" s="2">
        <f t="shared" si="1"/>
        <v>42064</v>
      </c>
      <c r="C31" s="3">
        <v>623.62</v>
      </c>
      <c r="D31" s="12">
        <v>117.16</v>
      </c>
      <c r="E31" s="21">
        <v>222.5</v>
      </c>
      <c r="F31" s="21">
        <v>206.4</v>
      </c>
      <c r="H31" s="98">
        <f>Índices!C31/Parámetros!D33</f>
        <v>1.0508029049488601</v>
      </c>
      <c r="I31" s="98">
        <f>Índices!D31/Parámetros!E33</f>
        <v>1.0156913740788904</v>
      </c>
      <c r="J31" s="98">
        <f>Índices!E31/Parámetros!F33</f>
        <v>1.0122838944494994</v>
      </c>
      <c r="K31" s="98">
        <f>Índices!F31/Parámetros!G33</f>
        <v>0.99087854056649061</v>
      </c>
    </row>
    <row r="32" spans="1:18" ht="13.5" thickBot="1" x14ac:dyDescent="0.25">
      <c r="B32" s="94">
        <f t="shared" si="1"/>
        <v>42095</v>
      </c>
      <c r="C32" s="107">
        <v>628.5</v>
      </c>
      <c r="D32" s="108">
        <v>117.58</v>
      </c>
      <c r="E32" s="109">
        <v>223.2</v>
      </c>
      <c r="F32" s="109">
        <v>203.4</v>
      </c>
      <c r="H32" s="111">
        <f>Índices!C32/Parámetros!D34</f>
        <v>1.0590257300284764</v>
      </c>
      <c r="I32" s="111">
        <f>Índices!D32/Parámetros!E34</f>
        <v>1.0193324664065886</v>
      </c>
      <c r="J32" s="111">
        <f>Índices!E32/Parámetros!F34</f>
        <v>1.0154686078252957</v>
      </c>
      <c r="K32" s="111">
        <f>Índices!F32/Parámetros!G34</f>
        <v>0.97647623619779167</v>
      </c>
    </row>
    <row r="33" spans="2:11" x14ac:dyDescent="0.2">
      <c r="B33" s="90">
        <f t="shared" si="1"/>
        <v>42125</v>
      </c>
      <c r="C33" s="112">
        <v>614.73</v>
      </c>
      <c r="D33" s="113">
        <v>118.32</v>
      </c>
      <c r="E33" s="114">
        <v>223.4</v>
      </c>
      <c r="F33" s="114">
        <v>200.9</v>
      </c>
      <c r="H33" s="100">
        <f>Índices!C33/Parámetros!D35</f>
        <v>0.97809069212410504</v>
      </c>
      <c r="I33" s="100">
        <f>Índices!D33/Parámetros!E35</f>
        <v>1.0062935873447865</v>
      </c>
      <c r="J33" s="100">
        <f>Índices!E33/Parámetros!F35</f>
        <v>1.0008960573476704</v>
      </c>
      <c r="K33" s="100">
        <f>Índices!F33/Parámetros!G35</f>
        <v>0.98770894788593899</v>
      </c>
    </row>
    <row r="34" spans="2:11" x14ac:dyDescent="0.2">
      <c r="B34" s="54">
        <f t="shared" si="1"/>
        <v>42156</v>
      </c>
      <c r="C34" s="55">
        <v>607.6</v>
      </c>
      <c r="D34" s="56">
        <v>119</v>
      </c>
      <c r="E34" s="57">
        <v>224</v>
      </c>
      <c r="F34" s="57">
        <v>197</v>
      </c>
      <c r="H34" s="99">
        <f>Índices!C34/Parámetros!D36</f>
        <v>0.96674622116149567</v>
      </c>
      <c r="I34" s="99">
        <f>Índices!D34/Parámetros!E36</f>
        <v>1.0120768838237795</v>
      </c>
      <c r="J34" s="99">
        <f>Índices!E34/Parámetros!F36</f>
        <v>1.0035842293906811</v>
      </c>
      <c r="K34" s="99">
        <f>Índices!F34/Parámetros!G36</f>
        <v>0.9685349065880039</v>
      </c>
    </row>
    <row r="35" spans="2:11" x14ac:dyDescent="0.2">
      <c r="B35" s="2">
        <f t="shared" si="1"/>
        <v>42186</v>
      </c>
      <c r="C35" s="3">
        <v>629.99</v>
      </c>
      <c r="D35" s="12">
        <v>119.21</v>
      </c>
      <c r="E35" s="21">
        <v>220.1</v>
      </c>
      <c r="F35" s="21">
        <v>192</v>
      </c>
      <c r="H35" s="98">
        <f>Índices!C35/Parámetros!D37</f>
        <v>1.002370723945903</v>
      </c>
      <c r="I35" s="98">
        <f>Índices!D35/Parámetros!E37</f>
        <v>1.0138629018540568</v>
      </c>
      <c r="J35" s="98">
        <f>Índices!E35/Parámetros!F37</f>
        <v>0.98611111111111116</v>
      </c>
      <c r="K35" s="98">
        <f>Índices!F35/Parámetros!G37</f>
        <v>0.94395280235988199</v>
      </c>
    </row>
    <row r="36" spans="2:11" x14ac:dyDescent="0.2">
      <c r="B36" s="54">
        <f t="shared" ref="B36:B50" si="2">+DATE(YEAR(B35),MONTH(B35)+1,1)</f>
        <v>42217</v>
      </c>
      <c r="C36" s="55">
        <v>650.14</v>
      </c>
      <c r="D36" s="56">
        <v>119.78</v>
      </c>
      <c r="E36" s="57">
        <v>221</v>
      </c>
      <c r="F36" s="57">
        <v>191.1</v>
      </c>
      <c r="H36" s="99">
        <f>Índices!C36/Parámetros!D38</f>
        <v>1.034431185361973</v>
      </c>
      <c r="I36" s="99">
        <f>Índices!D36/Parámetros!E38</f>
        <v>1.0187106650790951</v>
      </c>
      <c r="J36" s="99">
        <f>Índices!E36/Parámetros!F38</f>
        <v>0.99014336917562729</v>
      </c>
      <c r="K36" s="99">
        <f>Índices!F36/Parámetros!G38</f>
        <v>0.93952802359882004</v>
      </c>
    </row>
    <row r="37" spans="2:11" s="159" customFormat="1" x14ac:dyDescent="0.2">
      <c r="B37" s="2">
        <f t="shared" si="2"/>
        <v>42248</v>
      </c>
      <c r="C37" s="3">
        <v>688.12</v>
      </c>
      <c r="D37" s="12">
        <v>120.29</v>
      </c>
      <c r="E37" s="21">
        <v>223.5</v>
      </c>
      <c r="F37" s="21">
        <v>191.5</v>
      </c>
      <c r="G37" s="160"/>
      <c r="H37" s="98">
        <f>Índices!C37/Parámetros!D39</f>
        <v>1.0948607796340493</v>
      </c>
      <c r="I37" s="98">
        <f>Índices!D37/Parámetros!E39</f>
        <v>1.02304813743834</v>
      </c>
      <c r="J37" s="98">
        <f>Índices!E37/Parámetros!F39</f>
        <v>1.0013440860215055</v>
      </c>
      <c r="K37" s="98">
        <f>Índices!F37/Parámetros!G39</f>
        <v>0.94149459193706975</v>
      </c>
    </row>
    <row r="38" spans="2:11" ht="13.5" thickBot="1" x14ac:dyDescent="0.25">
      <c r="B38" s="94">
        <f t="shared" si="2"/>
        <v>42278</v>
      </c>
      <c r="C38" s="107">
        <v>691.73</v>
      </c>
      <c r="D38" s="108">
        <v>121.11</v>
      </c>
      <c r="E38" s="109">
        <v>221</v>
      </c>
      <c r="F38" s="109">
        <v>190.9</v>
      </c>
      <c r="H38" s="111">
        <f>Índices!C38/Parámetros!D40</f>
        <v>1.1006046141607002</v>
      </c>
      <c r="I38" s="111">
        <f>Índices!D38/Parámetros!E40</f>
        <v>1.0300221126041844</v>
      </c>
      <c r="J38" s="111">
        <f>Índices!E38/Parámetros!F40</f>
        <v>0.99014336917562729</v>
      </c>
      <c r="K38" s="111">
        <f>Índices!F38/Parámetros!G40</f>
        <v>0.93854473942969519</v>
      </c>
    </row>
    <row r="39" spans="2:11" x14ac:dyDescent="0.2">
      <c r="B39" s="86">
        <f t="shared" si="2"/>
        <v>42309</v>
      </c>
      <c r="C39" s="87">
        <v>685.31</v>
      </c>
      <c r="D39" s="88">
        <v>121.72</v>
      </c>
      <c r="E39" s="89">
        <v>221.6</v>
      </c>
      <c r="F39" s="89">
        <v>193.4</v>
      </c>
      <c r="H39" s="100">
        <f>Índices!C39/Parámetros!D41</f>
        <v>0.99071892212279344</v>
      </c>
      <c r="I39" s="100">
        <f>Índices!D39/Parámetros!E41</f>
        <v>1.0050367434563621</v>
      </c>
      <c r="J39" s="100">
        <f>Índices!E39/Parámetros!F41</f>
        <v>1.0027149321266968</v>
      </c>
      <c r="K39" s="100">
        <f>Índices!F39/Parámetros!G41</f>
        <v>1.0130958617077004</v>
      </c>
    </row>
    <row r="40" spans="2:11" x14ac:dyDescent="0.2">
      <c r="B40" s="54">
        <f t="shared" si="2"/>
        <v>42339</v>
      </c>
      <c r="C40" s="55">
        <v>704</v>
      </c>
      <c r="D40" s="56">
        <v>122.22</v>
      </c>
      <c r="E40" s="57">
        <v>218.9</v>
      </c>
      <c r="F40" s="57">
        <v>194.8</v>
      </c>
      <c r="H40" s="99">
        <f>Índices!C40/Parámetros!D42</f>
        <v>1.0177381348213899</v>
      </c>
      <c r="I40" s="99">
        <f>Índices!D40/Parámetros!E42</f>
        <v>1.0091652216992817</v>
      </c>
      <c r="J40" s="99">
        <f>Índices!E40/Parámetros!F42</f>
        <v>0.99049773755656112</v>
      </c>
      <c r="K40" s="99">
        <f>Índices!F40/Parámetros!G42</f>
        <v>1.0204295442640126</v>
      </c>
    </row>
    <row r="41" spans="2:11" x14ac:dyDescent="0.2">
      <c r="B41" s="2">
        <f t="shared" si="2"/>
        <v>42370</v>
      </c>
      <c r="C41" s="3">
        <v>704.24</v>
      </c>
      <c r="D41" s="12">
        <v>122.19</v>
      </c>
      <c r="E41" s="21">
        <v>222.9</v>
      </c>
      <c r="F41" s="21">
        <v>193.9</v>
      </c>
      <c r="H41" s="98">
        <f>Índices!C41/Parámetros!D43</f>
        <v>1.0180850910037154</v>
      </c>
      <c r="I41" s="98">
        <f>Índices!D41/Parámetros!E43</f>
        <v>1.0089175130047066</v>
      </c>
      <c r="J41" s="98">
        <f>Índices!E41/Parámetros!F43</f>
        <v>1.0085972850678733</v>
      </c>
      <c r="K41" s="98">
        <f>Índices!F41/Parámetros!G43</f>
        <v>1.0157150340492405</v>
      </c>
    </row>
    <row r="42" spans="2:11" x14ac:dyDescent="0.2">
      <c r="B42" s="54">
        <f t="shared" si="2"/>
        <v>42401</v>
      </c>
      <c r="C42" s="55">
        <v>721.95</v>
      </c>
      <c r="D42" s="56">
        <v>122.2</v>
      </c>
      <c r="E42" s="57">
        <v>220.4</v>
      </c>
      <c r="F42" s="57">
        <v>191.9</v>
      </c>
      <c r="H42" s="99">
        <f>Índices!C42/Parámetros!D44</f>
        <v>1.043687565957816</v>
      </c>
      <c r="I42" s="99">
        <f>Índices!D42/Parámetros!E44</f>
        <v>1.0090000825695649</v>
      </c>
      <c r="J42" s="99">
        <f>Índices!E42/Parámetros!F44</f>
        <v>0.99728506787330318</v>
      </c>
      <c r="K42" s="99">
        <f>Índices!F42/Parámetros!G44</f>
        <v>1.0052383446830802</v>
      </c>
    </row>
    <row r="43" spans="2:11" x14ac:dyDescent="0.2">
      <c r="B43" s="2">
        <f t="shared" si="2"/>
        <v>42430</v>
      </c>
      <c r="C43" s="3">
        <v>704.08</v>
      </c>
      <c r="D43" s="12">
        <v>122.77</v>
      </c>
      <c r="E43" s="21">
        <v>221.1</v>
      </c>
      <c r="F43" s="21">
        <v>189.1</v>
      </c>
      <c r="H43" s="98">
        <f>Índices!C43/Parámetros!D45</f>
        <v>1.0178537868821651</v>
      </c>
      <c r="I43" s="98">
        <f>Índices!D43/Parámetros!E45</f>
        <v>1.0137065477664933</v>
      </c>
      <c r="J43" s="98">
        <f>Índices!E43/Parámetros!F45</f>
        <v>1.0004524886877828</v>
      </c>
      <c r="K43" s="98">
        <f>Índices!F43/Parámetros!G45</f>
        <v>0.9905709795704557</v>
      </c>
    </row>
    <row r="44" spans="2:11" ht="13.5" thickBot="1" x14ac:dyDescent="0.25">
      <c r="B44" s="116">
        <f t="shared" si="2"/>
        <v>42461</v>
      </c>
      <c r="C44" s="185">
        <v>682.07</v>
      </c>
      <c r="D44" s="186">
        <v>123.11</v>
      </c>
      <c r="E44" s="187">
        <v>221</v>
      </c>
      <c r="F44" s="187">
        <v>187.5</v>
      </c>
      <c r="H44" s="188">
        <f>Índices!C44/Parámetros!D46</f>
        <v>0.98603501366139967</v>
      </c>
      <c r="I44" s="188">
        <f>Índices!D44/Parámetros!E46</f>
        <v>1.0165139129716787</v>
      </c>
      <c r="J44" s="188">
        <f>Índices!E44/Parámetros!F46</f>
        <v>1</v>
      </c>
      <c r="K44" s="188">
        <f>Índices!F44/Parámetros!G46</f>
        <v>0.98218962807752752</v>
      </c>
    </row>
    <row r="45" spans="2:11" x14ac:dyDescent="0.2">
      <c r="B45" s="90">
        <f t="shared" si="2"/>
        <v>42491</v>
      </c>
      <c r="C45" s="112">
        <v>669.93</v>
      </c>
      <c r="D45" s="113">
        <v>123.58</v>
      </c>
      <c r="E45" s="114">
        <v>220.7</v>
      </c>
      <c r="F45" s="114">
        <v>185.7</v>
      </c>
      <c r="G45" s="194"/>
      <c r="H45" s="110">
        <f>Índices!C45/Parámetros!D47</f>
        <v>0.98220124034190026</v>
      </c>
      <c r="I45" s="110">
        <f>Índices!D45/Parámetros!E47</f>
        <v>1.0038177239866786</v>
      </c>
      <c r="J45" s="110">
        <f>Índices!E45/Parámetros!F47</f>
        <v>0.99864253393665148</v>
      </c>
      <c r="K45" s="110">
        <f>Índices!F45/Parámetros!G47</f>
        <v>0.99039999999999995</v>
      </c>
    </row>
    <row r="46" spans="2:11" x14ac:dyDescent="0.2">
      <c r="B46" s="54">
        <f t="shared" si="2"/>
        <v>42522</v>
      </c>
      <c r="C46" s="55">
        <v>681.87</v>
      </c>
      <c r="D46" s="56">
        <v>123.98</v>
      </c>
      <c r="E46" s="57">
        <v>221.3</v>
      </c>
      <c r="F46" s="57">
        <v>183.5</v>
      </c>
      <c r="G46" s="195"/>
      <c r="H46" s="99">
        <f>Índices!C46/Parámetros!D48</f>
        <v>0.99970677496444638</v>
      </c>
      <c r="I46" s="99">
        <f>Índices!D46/Parámetros!E48</f>
        <v>1.0070668507838518</v>
      </c>
      <c r="J46" s="99">
        <f>Índices!E46/Parámetros!F48</f>
        <v>1.0013574660633484</v>
      </c>
      <c r="K46" s="99">
        <f>Índices!F46/Parámetros!G48</f>
        <v>0.97866666666666668</v>
      </c>
    </row>
    <row r="47" spans="2:11" x14ac:dyDescent="0.2">
      <c r="B47" s="86">
        <f t="shared" si="2"/>
        <v>42552</v>
      </c>
      <c r="C47" s="87">
        <v>681.07</v>
      </c>
      <c r="D47" s="88">
        <v>124.27</v>
      </c>
      <c r="E47" s="89">
        <v>220.6</v>
      </c>
      <c r="F47" s="89">
        <v>182.6</v>
      </c>
      <c r="G47" s="195"/>
      <c r="H47" s="100">
        <f>Índices!C47/Parámetros!D49</f>
        <v>0.99853387482223233</v>
      </c>
      <c r="I47" s="100">
        <f>Índices!D47/Parámetros!E49</f>
        <v>1.0094224677118024</v>
      </c>
      <c r="J47" s="100">
        <f>Índices!E47/Parámetros!F49</f>
        <v>0.99819004524886878</v>
      </c>
      <c r="K47" s="100">
        <f>Índices!F47/Parámetros!G49</f>
        <v>0.97386666666666666</v>
      </c>
    </row>
    <row r="48" spans="2:11" x14ac:dyDescent="0.2">
      <c r="B48" s="54">
        <f t="shared" si="2"/>
        <v>42583</v>
      </c>
      <c r="C48" s="55">
        <v>657.57</v>
      </c>
      <c r="D48" s="56">
        <v>124.82</v>
      </c>
      <c r="E48" s="57">
        <v>220.8</v>
      </c>
      <c r="F48" s="57">
        <v>181.3</v>
      </c>
      <c r="G48" s="195"/>
      <c r="H48" s="99">
        <f>Índices!C48/Parámetros!D50</f>
        <v>0.96407993314469187</v>
      </c>
      <c r="I48" s="99">
        <f>Índices!D48/Parámetros!E50</f>
        <v>1.0138900170579157</v>
      </c>
      <c r="J48" s="99">
        <f>Índices!E48/Parámetros!F50</f>
        <v>0.99909502262443439</v>
      </c>
      <c r="K48" s="99">
        <f>Índices!F48/Parámetros!G50</f>
        <v>0.96693333333333342</v>
      </c>
    </row>
    <row r="49" spans="2:15" x14ac:dyDescent="0.2">
      <c r="B49" s="86">
        <f t="shared" si="2"/>
        <v>42614</v>
      </c>
      <c r="C49" s="87">
        <v>658.89</v>
      </c>
      <c r="D49" s="88">
        <v>125.13</v>
      </c>
      <c r="E49" s="89">
        <v>221</v>
      </c>
      <c r="F49" s="89">
        <v>182.1</v>
      </c>
      <c r="G49" s="195"/>
      <c r="H49" s="100">
        <f>Índices!C49/Parámetros!D51</f>
        <v>0.96601521837934512</v>
      </c>
      <c r="I49" s="100">
        <f>Índices!D49/Parámetros!E51</f>
        <v>1.0164080903257249</v>
      </c>
      <c r="J49" s="100">
        <f>Índices!E49/Parámetros!F51</f>
        <v>1</v>
      </c>
      <c r="K49" s="100">
        <f>Índices!F49/Parámetros!G51</f>
        <v>0.97119999999999995</v>
      </c>
    </row>
    <row r="50" spans="2:15" x14ac:dyDescent="0.2">
      <c r="B50" s="54">
        <f t="shared" si="2"/>
        <v>42644</v>
      </c>
      <c r="C50" s="55">
        <v>668.63</v>
      </c>
      <c r="D50" s="56">
        <v>125.18</v>
      </c>
      <c r="E50" s="57">
        <v>220</v>
      </c>
      <c r="F50" s="57">
        <v>183.2</v>
      </c>
      <c r="G50" s="195"/>
      <c r="H50" s="99">
        <f>Índices!C50/Parámetros!D52</f>
        <v>0.98029527761080237</v>
      </c>
      <c r="I50" s="99">
        <f>Índices!D50/Parámetros!E52</f>
        <v>1.0168142311753716</v>
      </c>
      <c r="J50" s="99">
        <f>Índices!E50/Parámetros!F52</f>
        <v>0.99547511312217196</v>
      </c>
      <c r="K50" s="99">
        <f>Índices!F50/Parámetros!G52</f>
        <v>0.97706666666666664</v>
      </c>
    </row>
    <row r="51" spans="2:15" x14ac:dyDescent="0.2">
      <c r="B51" s="86">
        <f t="shared" ref="B51:B81" si="3">+DATE(YEAR(B50),MONTH(B50)+1,1)</f>
        <v>42675</v>
      </c>
      <c r="C51" s="87">
        <v>663.92</v>
      </c>
      <c r="D51" s="88">
        <v>125.49</v>
      </c>
      <c r="E51" s="170">
        <v>220.2</v>
      </c>
      <c r="F51" s="89">
        <v>185.3</v>
      </c>
      <c r="G51" s="195"/>
      <c r="H51" s="100">
        <f>Índices!C51/Parámetros!D53</f>
        <v>0.97338982802351648</v>
      </c>
      <c r="I51" s="100">
        <f>Índices!D51/Parámetros!E53</f>
        <v>1.0193323044431808</v>
      </c>
      <c r="J51" s="100">
        <f>Índices!E51/Parámetros!F53</f>
        <v>0.99638009049773746</v>
      </c>
      <c r="K51" s="100">
        <f>Índices!F51/Parámetros!G53</f>
        <v>0.98826666666666674</v>
      </c>
    </row>
    <row r="52" spans="2:15" x14ac:dyDescent="0.2">
      <c r="B52" s="54">
        <f t="shared" si="3"/>
        <v>42705</v>
      </c>
      <c r="C52" s="55">
        <v>666.12</v>
      </c>
      <c r="D52" s="56">
        <v>125.7</v>
      </c>
      <c r="E52" s="57">
        <v>221.6</v>
      </c>
      <c r="F52" s="57">
        <v>187.6</v>
      </c>
      <c r="G52" s="195"/>
      <c r="H52" s="99">
        <f>Índices!C52/Parámetros!D54</f>
        <v>0.97661530341460545</v>
      </c>
      <c r="I52" s="99">
        <f>Índices!D52/Parámetros!E54</f>
        <v>1.0210380960116969</v>
      </c>
      <c r="J52" s="99">
        <f>Índices!E52/Parámetros!F54</f>
        <v>1.0027149321266968</v>
      </c>
      <c r="K52" s="99">
        <f>Índices!F52/Parámetros!G54</f>
        <v>1.0005333333333333</v>
      </c>
    </row>
    <row r="53" spans="2:15" x14ac:dyDescent="0.2">
      <c r="B53" s="86">
        <f t="shared" si="3"/>
        <v>42736</v>
      </c>
      <c r="C53" s="87">
        <v>667.17</v>
      </c>
      <c r="D53" s="88">
        <v>125.77</v>
      </c>
      <c r="E53" s="170">
        <v>221.8</v>
      </c>
      <c r="F53" s="89">
        <v>187.7</v>
      </c>
      <c r="G53" s="195"/>
      <c r="H53" s="100">
        <f>Índices!C53/Parámetros!D55</f>
        <v>0.97815473485126148</v>
      </c>
      <c r="I53" s="100">
        <f>Índices!D53/Parámetros!E55</f>
        <v>1.0216066932012022</v>
      </c>
      <c r="J53" s="100">
        <f>Índices!E53/Parámetros!F55</f>
        <v>1.0036199095022624</v>
      </c>
      <c r="K53" s="100">
        <f>Índices!F53/Parámetros!G55</f>
        <v>1.0010666666666665</v>
      </c>
    </row>
    <row r="54" spans="2:15" x14ac:dyDescent="0.2">
      <c r="B54" s="54">
        <f t="shared" si="3"/>
        <v>42767</v>
      </c>
      <c r="C54" s="55">
        <v>661.19428571428602</v>
      </c>
      <c r="D54" s="56">
        <v>125.51</v>
      </c>
      <c r="E54" s="57">
        <v>220.8</v>
      </c>
      <c r="F54" s="57">
        <v>186.6</v>
      </c>
      <c r="G54" s="195"/>
      <c r="H54" s="99">
        <f>Índices!C54/Parámetros!D56</f>
        <v>0.96939358968183031</v>
      </c>
      <c r="I54" s="99">
        <f>Índices!D54/Parámetros!E56</f>
        <v>1.0194947607830396</v>
      </c>
      <c r="J54" s="99">
        <f>Índices!E54/Parámetros!F56</f>
        <v>0.99909502262443439</v>
      </c>
      <c r="K54" s="99">
        <f>Índices!F54/Parámetros!G56</f>
        <v>0.99519999999999997</v>
      </c>
      <c r="O54" s="226"/>
    </row>
    <row r="55" spans="2:15" ht="13.5" thickBot="1" x14ac:dyDescent="0.25">
      <c r="B55" s="196">
        <f t="shared" si="3"/>
        <v>42795</v>
      </c>
      <c r="C55" s="197">
        <v>643.21</v>
      </c>
      <c r="D55" s="198">
        <v>126.19</v>
      </c>
      <c r="E55" s="199">
        <v>220.5</v>
      </c>
      <c r="F55" s="200">
        <v>186.9</v>
      </c>
      <c r="G55" s="195"/>
      <c r="H55" s="201">
        <f>Índices!C55/Parámetros!D57</f>
        <v>0.94302637559194802</v>
      </c>
      <c r="I55" s="201">
        <f>Índices!D55/Parámetros!E57</f>
        <v>1.0250182763382341</v>
      </c>
      <c r="J55" s="201">
        <f>Índices!E55/Parámetros!F57</f>
        <v>0.99773755656108598</v>
      </c>
      <c r="K55" s="201">
        <f>Índices!F55/Parámetros!G57</f>
        <v>0.99680000000000002</v>
      </c>
      <c r="O55" s="226"/>
    </row>
    <row r="56" spans="2:15" x14ac:dyDescent="0.2">
      <c r="B56" s="189">
        <f t="shared" si="3"/>
        <v>42826</v>
      </c>
      <c r="C56" s="190">
        <v>643.21</v>
      </c>
      <c r="D56" s="191">
        <v>114.76</v>
      </c>
      <c r="E56" s="192">
        <v>220.5</v>
      </c>
      <c r="F56" s="192">
        <v>186.9</v>
      </c>
      <c r="G56" s="195"/>
      <c r="H56" s="193">
        <f>Índices!C56/Parámetros!D58</f>
        <v>0.96560679757401069</v>
      </c>
      <c r="I56" s="193">
        <f>Índices!D56/Parámetros!E58</f>
        <v>1.00569625799667</v>
      </c>
      <c r="J56" s="193">
        <f>Índices!E56/Parámetros!F58</f>
        <v>0.99503610108303253</v>
      </c>
      <c r="K56" s="193">
        <f>Índices!F56/Parámetros!G58</f>
        <v>0.99626865671641796</v>
      </c>
      <c r="O56" s="226"/>
    </row>
    <row r="57" spans="2:15" x14ac:dyDescent="0.2">
      <c r="B57" s="86">
        <f t="shared" si="3"/>
        <v>42856</v>
      </c>
      <c r="C57" s="87">
        <v>661.2</v>
      </c>
      <c r="D57" s="88">
        <v>115.2</v>
      </c>
      <c r="E57" s="170">
        <v>220.6</v>
      </c>
      <c r="F57" s="21">
        <v>186.7</v>
      </c>
      <c r="G57" s="195"/>
      <c r="H57" s="100">
        <f>Índices!C57/Parámetros!D59</f>
        <v>0.99261394343361564</v>
      </c>
      <c r="I57" s="100">
        <f>Índices!D57/Parámetros!E59</f>
        <v>1.0095521864867234</v>
      </c>
      <c r="J57" s="100">
        <f>Índices!E57/Parámetros!F59</f>
        <v>0.99548736462093868</v>
      </c>
      <c r="K57" s="100">
        <f>Índices!F57/Parámetros!G59</f>
        <v>0.99520255863539442</v>
      </c>
      <c r="O57" s="226"/>
    </row>
    <row r="58" spans="2:15" x14ac:dyDescent="0.2">
      <c r="B58" s="54">
        <f t="shared" si="3"/>
        <v>42887</v>
      </c>
      <c r="C58" s="55">
        <v>655.74</v>
      </c>
      <c r="D58" s="56">
        <v>115.48</v>
      </c>
      <c r="E58" s="57">
        <v>220.4</v>
      </c>
      <c r="F58" s="57">
        <v>186.3</v>
      </c>
      <c r="G58" s="195"/>
      <c r="H58" s="99">
        <f>Índices!C58/Parámetros!D60</f>
        <v>0.98441722212214011</v>
      </c>
      <c r="I58" s="99">
        <f>Índices!D58/Parámetros!E60</f>
        <v>1.0120059591622119</v>
      </c>
      <c r="J58" s="99">
        <f>Índices!E58/Parámetros!F60</f>
        <v>0.99458483754512639</v>
      </c>
      <c r="K58" s="99">
        <f>Índices!F58/Parámetros!G60</f>
        <v>0.99307036247334768</v>
      </c>
      <c r="O58" s="226"/>
    </row>
    <row r="59" spans="2:15" x14ac:dyDescent="0.2">
      <c r="B59" s="2">
        <f t="shared" si="3"/>
        <v>42917</v>
      </c>
      <c r="C59" s="3">
        <v>671.54</v>
      </c>
      <c r="D59" s="12">
        <v>115.63</v>
      </c>
      <c r="E59" s="21">
        <v>219.9</v>
      </c>
      <c r="F59" s="21">
        <v>188.2</v>
      </c>
      <c r="G59" s="195"/>
      <c r="H59" s="98">
        <f>Índices!C59/Parámetros!D61</f>
        <v>1.0081366720710982</v>
      </c>
      <c r="I59" s="98">
        <f>Índices!D59/Parámetros!E61</f>
        <v>1.0133204802383664</v>
      </c>
      <c r="J59" s="98">
        <f>Índices!E59/Parámetros!F61</f>
        <v>0.99232851985559567</v>
      </c>
      <c r="K59" s="98">
        <f>Índices!F59/Parámetros!G61</f>
        <v>1.0031982942430704</v>
      </c>
      <c r="O59" s="226"/>
    </row>
    <row r="60" spans="2:15" x14ac:dyDescent="0.2">
      <c r="B60" s="54">
        <f t="shared" si="3"/>
        <v>42948</v>
      </c>
      <c r="C60" s="55">
        <v>665.15</v>
      </c>
      <c r="D60" s="56">
        <v>115.18</v>
      </c>
      <c r="E60" s="57">
        <v>218.7</v>
      </c>
      <c r="F60" s="57">
        <v>190.7</v>
      </c>
      <c r="G60" s="195"/>
      <c r="H60" s="99">
        <f>Índices!C60/Parámetros!D62</f>
        <v>0.99854380592085501</v>
      </c>
      <c r="I60" s="99">
        <f>Índices!D60/Parámetros!E62</f>
        <v>1.0093769170099027</v>
      </c>
      <c r="J60" s="99">
        <f>Índices!E60/Parámetros!F62</f>
        <v>0.98691335740072195</v>
      </c>
      <c r="K60" s="99">
        <f>Índices!F60/Parámetros!G62</f>
        <v>1.0165245202558635</v>
      </c>
      <c r="O60" s="226"/>
    </row>
    <row r="61" spans="2:15" ht="13.5" thickBot="1" x14ac:dyDescent="0.25">
      <c r="B61" s="202">
        <f t="shared" si="3"/>
        <v>42979</v>
      </c>
      <c r="C61" s="245">
        <v>658.17</v>
      </c>
      <c r="D61" s="246">
        <v>115.45</v>
      </c>
      <c r="E61" s="247">
        <v>214</v>
      </c>
      <c r="F61" s="247">
        <v>191.6</v>
      </c>
      <c r="G61" s="195"/>
      <c r="H61" s="248">
        <f>Índices!C61/Parámetros!D63</f>
        <v>0.9880652134750495</v>
      </c>
      <c r="I61" s="248">
        <f>Índices!D61/Parámetros!E63</f>
        <v>1.011743054946981</v>
      </c>
      <c r="J61" s="248">
        <f>Índices!E61/Parámetros!F63</f>
        <v>0.96570397111913364</v>
      </c>
      <c r="K61" s="248">
        <f>Índices!F61/Parámetros!G63</f>
        <v>1.0213219616204692</v>
      </c>
      <c r="O61" s="226"/>
    </row>
    <row r="62" spans="2:15" x14ac:dyDescent="0.2">
      <c r="B62" s="205">
        <f t="shared" si="3"/>
        <v>43009</v>
      </c>
      <c r="C62" s="249">
        <v>644.24</v>
      </c>
      <c r="D62" s="250">
        <v>115.69</v>
      </c>
      <c r="E62" s="251">
        <v>213.6</v>
      </c>
      <c r="F62" s="251">
        <v>191.5</v>
      </c>
      <c r="G62" s="195"/>
      <c r="H62" s="252">
        <f>Índices!C62/Parámetros!D64</f>
        <v>0.95934717217142695</v>
      </c>
      <c r="I62" s="252">
        <f>Índices!D62/Parámetros!E64</f>
        <v>1.0005188964801521</v>
      </c>
      <c r="J62" s="252">
        <f>Índices!E62/Parámetros!F64</f>
        <v>0.97135061391541599</v>
      </c>
      <c r="K62" s="252">
        <f>Índices!F62/Parámetros!G64</f>
        <v>1.0175345377258236</v>
      </c>
      <c r="O62" s="226"/>
    </row>
    <row r="63" spans="2:15" x14ac:dyDescent="0.2">
      <c r="B63" s="2">
        <f t="shared" si="3"/>
        <v>43040</v>
      </c>
      <c r="C63" s="3">
        <v>625.54</v>
      </c>
      <c r="D63" s="12">
        <v>115.51</v>
      </c>
      <c r="E63" s="21">
        <v>213.1</v>
      </c>
      <c r="F63" s="21">
        <v>193</v>
      </c>
      <c r="G63" s="195"/>
      <c r="H63" s="98">
        <f>Índices!C63/Parámetros!D65</f>
        <v>0.9315007296661405</v>
      </c>
      <c r="I63" s="98">
        <f>Índices!D63/Parámetros!E65</f>
        <v>0.99896220703969563</v>
      </c>
      <c r="J63" s="98">
        <f>Índices!E63/Parámetros!F65</f>
        <v>0.96907685311505221</v>
      </c>
      <c r="K63" s="98">
        <f>Índices!F63/Parámetros!G65</f>
        <v>1.0255047821466525</v>
      </c>
      <c r="O63" s="226"/>
    </row>
    <row r="64" spans="2:15" x14ac:dyDescent="0.2">
      <c r="B64" s="54">
        <f t="shared" si="3"/>
        <v>43070</v>
      </c>
      <c r="C64" s="55">
        <v>629.54999999999995</v>
      </c>
      <c r="D64" s="56">
        <v>116.19</v>
      </c>
      <c r="E64" s="57">
        <v>213.4</v>
      </c>
      <c r="F64" s="57">
        <v>192.8</v>
      </c>
      <c r="G64" s="195"/>
      <c r="H64" s="99">
        <f>Índices!C64/Parámetros!D66</f>
        <v>0.93747207910176611</v>
      </c>
      <c r="I64" s="99">
        <f>Índices!D64/Parámetros!E66</f>
        <v>1.004843033814754</v>
      </c>
      <c r="J64" s="99">
        <f>Índices!E64/Parámetros!F66</f>
        <v>0.97044110959527052</v>
      </c>
      <c r="K64" s="99">
        <f>Índices!F64/Parámetros!G66</f>
        <v>1.0244420828905421</v>
      </c>
    </row>
    <row r="65" spans="2:11" x14ac:dyDescent="0.2">
      <c r="B65" s="2">
        <f t="shared" si="3"/>
        <v>43101</v>
      </c>
      <c r="C65" s="3">
        <v>633.77</v>
      </c>
      <c r="D65" s="12">
        <v>116.29</v>
      </c>
      <c r="E65" s="21">
        <v>216.7</v>
      </c>
      <c r="F65" s="21">
        <v>193.6</v>
      </c>
      <c r="G65" s="195"/>
      <c r="H65" s="98">
        <f>Índices!C65/Parámetros!D67</f>
        <v>0.94375614259761154</v>
      </c>
      <c r="I65" s="98">
        <f>Índices!D65/Parámetros!E67</f>
        <v>1.0057078612816743</v>
      </c>
      <c r="J65" s="98">
        <f>Índices!E65/Parámetros!F67</f>
        <v>0.98544793087767157</v>
      </c>
      <c r="K65" s="98">
        <f>Índices!F65/Parámetros!G67</f>
        <v>1.0286928799149841</v>
      </c>
    </row>
    <row r="66" spans="2:11" x14ac:dyDescent="0.2">
      <c r="B66" s="54">
        <f t="shared" si="3"/>
        <v>43132</v>
      </c>
      <c r="C66" s="55">
        <v>636.91999999999996</v>
      </c>
      <c r="D66" s="56">
        <v>116.46</v>
      </c>
      <c r="E66" s="57">
        <v>215</v>
      </c>
      <c r="F66" s="57">
        <v>193.5</v>
      </c>
      <c r="G66" s="195"/>
      <c r="H66" s="99">
        <f>Índices!C66/Parámetros!D68</f>
        <v>0.9484468535009084</v>
      </c>
      <c r="I66" s="99">
        <f>Índices!D66/Parámetros!E68</f>
        <v>1.007178067975439</v>
      </c>
      <c r="J66" s="99">
        <f>Índices!E66/Parámetros!F68</f>
        <v>0.97771714415643474</v>
      </c>
      <c r="K66" s="99">
        <f>Índices!F66/Parámetros!G68</f>
        <v>1.0281615302869289</v>
      </c>
    </row>
    <row r="67" spans="2:11" ht="13.5" thickBot="1" x14ac:dyDescent="0.25">
      <c r="B67" s="143">
        <f t="shared" si="3"/>
        <v>43160</v>
      </c>
      <c r="C67" s="232">
        <v>605.53</v>
      </c>
      <c r="D67" s="233">
        <v>117</v>
      </c>
      <c r="E67" s="234">
        <v>215.1</v>
      </c>
      <c r="F67" s="234">
        <v>193.8</v>
      </c>
      <c r="G67" s="195"/>
      <c r="H67" s="235">
        <f>Índices!C67/Parámetros!D69</f>
        <v>0.9017035470709116</v>
      </c>
      <c r="I67" s="235">
        <f>Índices!D67/Parámetros!E69</f>
        <v>1.0118481362968088</v>
      </c>
      <c r="J67" s="235">
        <f>Índices!E67/Parámetros!F69</f>
        <v>0.97817189631650747</v>
      </c>
      <c r="K67" s="235">
        <f>Índices!F67/Parámetros!G69</f>
        <v>1.0297555791710946</v>
      </c>
    </row>
    <row r="68" spans="2:11" x14ac:dyDescent="0.2">
      <c r="B68" s="189">
        <f t="shared" si="3"/>
        <v>43191</v>
      </c>
      <c r="C68" s="190">
        <v>596.84</v>
      </c>
      <c r="D68" s="191">
        <v>117.05</v>
      </c>
      <c r="E68" s="192">
        <v>215.1</v>
      </c>
      <c r="F68" s="192">
        <v>194.8</v>
      </c>
      <c r="G68" s="195"/>
      <c r="H68" s="193">
        <f>Índices!C68/Parámetros!D70</f>
        <v>0.94172964955741045</v>
      </c>
      <c r="I68" s="193">
        <f>Índices!D68/Parámetros!E70</f>
        <v>1.0065353856737467</v>
      </c>
      <c r="J68" s="193">
        <f>Índices!E68/Parámetros!F70</f>
        <v>0.99261652053530225</v>
      </c>
      <c r="K68" s="193">
        <f>Índices!F68/Parámetros!G70</f>
        <v>1.0061983471074381</v>
      </c>
    </row>
    <row r="69" spans="2:11" x14ac:dyDescent="0.2">
      <c r="B69" s="2">
        <f t="shared" si="3"/>
        <v>43221</v>
      </c>
      <c r="C69" s="3">
        <v>603.45000000000005</v>
      </c>
      <c r="D69" s="12">
        <v>117.29</v>
      </c>
      <c r="E69" s="21">
        <v>214.3</v>
      </c>
      <c r="F69" s="21">
        <v>194.9</v>
      </c>
      <c r="G69" s="195"/>
      <c r="H69" s="98">
        <f>Índices!C69/Parámetros!D71</f>
        <v>0.9521593006926804</v>
      </c>
      <c r="I69" s="98">
        <f>Índices!D69/Parámetros!E71</f>
        <v>1.0085991916759824</v>
      </c>
      <c r="J69" s="98">
        <f>Índices!E69/Parámetros!F71</f>
        <v>0.98892478080295354</v>
      </c>
      <c r="K69" s="98">
        <f>Índices!F69/Parámetros!G71</f>
        <v>1.006714876033058</v>
      </c>
    </row>
    <row r="70" spans="2:11" x14ac:dyDescent="0.2">
      <c r="B70" s="54">
        <f t="shared" si="3"/>
        <v>43252</v>
      </c>
      <c r="C70" s="55">
        <v>600.54999999999995</v>
      </c>
      <c r="D70" s="56">
        <v>117.66</v>
      </c>
      <c r="E70" s="57">
        <v>209.1</v>
      </c>
      <c r="F70" s="57">
        <v>195.9</v>
      </c>
      <c r="G70" s="195"/>
      <c r="H70" s="99">
        <f>Índices!C70/Parámetros!D72</f>
        <v>0.9475835082127585</v>
      </c>
      <c r="I70" s="99">
        <f>Índices!D70/Parámetros!E72</f>
        <v>1.0117808925960958</v>
      </c>
      <c r="J70" s="99">
        <f>Índices!E70/Parámetros!F72</f>
        <v>0.96492847254268577</v>
      </c>
      <c r="K70" s="99">
        <f>Índices!F70/Parámetros!G72</f>
        <v>1.0118801652892562</v>
      </c>
    </row>
    <row r="71" spans="2:11" x14ac:dyDescent="0.2">
      <c r="B71" s="2">
        <f t="shared" si="3"/>
        <v>43282</v>
      </c>
      <c r="C71" s="3">
        <v>626.12</v>
      </c>
      <c r="D71" s="12">
        <v>117.99</v>
      </c>
      <c r="E71" s="253">
        <v>204.5</v>
      </c>
      <c r="F71" s="21">
        <v>196.3</v>
      </c>
      <c r="G71" s="195"/>
      <c r="H71" s="98">
        <f>Índices!C71/Parámetros!D73</f>
        <v>0.98792937500986167</v>
      </c>
      <c r="I71" s="98">
        <f>Índices!D71/Parámetros!E73</f>
        <v>1.0146186258491701</v>
      </c>
      <c r="J71" s="98">
        <f>Índices!E71/Parámetros!F73</f>
        <v>0.94370096908167977</v>
      </c>
      <c r="K71" s="98">
        <f>Índices!F71/Parámetros!G73</f>
        <v>1.0139462809917357</v>
      </c>
    </row>
    <row r="72" spans="2:11" x14ac:dyDescent="0.2">
      <c r="B72" s="54">
        <f t="shared" si="3"/>
        <v>43313</v>
      </c>
      <c r="C72" s="55">
        <v>636.15</v>
      </c>
      <c r="D72" s="56">
        <v>118.11</v>
      </c>
      <c r="E72" s="57">
        <v>202.9</v>
      </c>
      <c r="F72" s="57">
        <v>197.9</v>
      </c>
      <c r="G72" s="195"/>
      <c r="H72" s="99">
        <f>Índices!C72/Parámetros!D74</f>
        <v>1.0037553055524875</v>
      </c>
      <c r="I72" s="99">
        <f>Índices!D72/Parámetros!E74</f>
        <v>1.0156505288502879</v>
      </c>
      <c r="J72" s="99">
        <f>Índices!E72/Parámetros!F74</f>
        <v>0.93631748961698202</v>
      </c>
      <c r="K72" s="99">
        <f>Índices!F72/Parámetros!G74</f>
        <v>1.022210743801653</v>
      </c>
    </row>
    <row r="73" spans="2:11" x14ac:dyDescent="0.2">
      <c r="B73" s="2">
        <f t="shared" si="3"/>
        <v>43344</v>
      </c>
      <c r="C73" s="3">
        <v>652.41</v>
      </c>
      <c r="D73" s="12">
        <v>118.53</v>
      </c>
      <c r="E73" s="253">
        <v>206.7</v>
      </c>
      <c r="F73" s="21">
        <v>199.3</v>
      </c>
      <c r="G73" s="195"/>
      <c r="H73" s="98">
        <f>Índices!C73/Parámetros!D75</f>
        <v>1.029411300629566</v>
      </c>
      <c r="I73" s="98">
        <f>Índices!D73/Parámetros!E75</f>
        <v>1.0192621893542007</v>
      </c>
      <c r="J73" s="98">
        <f>Índices!E73/Parámetros!F75</f>
        <v>0.95385325334563908</v>
      </c>
      <c r="K73" s="98">
        <f>Índices!F73/Parámetros!G75</f>
        <v>1.0294421487603307</v>
      </c>
    </row>
    <row r="74" spans="2:11" x14ac:dyDescent="0.2">
      <c r="B74" s="54">
        <f t="shared" si="3"/>
        <v>43374</v>
      </c>
      <c r="C74" s="55">
        <v>656.25</v>
      </c>
      <c r="D74" s="56">
        <v>118.73</v>
      </c>
      <c r="E74" s="57">
        <v>211.2</v>
      </c>
      <c r="F74" s="57">
        <v>199.3</v>
      </c>
      <c r="G74" s="195"/>
      <c r="H74" s="99">
        <f>Índices!C74/Parámetros!D76</f>
        <v>1.048121765795694</v>
      </c>
      <c r="I74" s="99">
        <f>Índices!D74/Parámetros!E76</f>
        <v>1.0062717179421985</v>
      </c>
      <c r="J74" s="99">
        <f>Índices!E74/Parámetros!F76</f>
        <v>1.032762836185819</v>
      </c>
      <c r="K74" s="99">
        <f>Índices!F74/Parámetros!G76</f>
        <v>1.0152827305145187</v>
      </c>
    </row>
    <row r="75" spans="2:11" x14ac:dyDescent="0.2">
      <c r="B75" s="2">
        <f t="shared" si="3"/>
        <v>43405</v>
      </c>
      <c r="C75" s="3">
        <v>680.91</v>
      </c>
      <c r="D75" s="12">
        <v>119.14</v>
      </c>
      <c r="E75" s="253">
        <v>211.1</v>
      </c>
      <c r="F75" s="21">
        <v>200.3</v>
      </c>
      <c r="G75" s="195"/>
      <c r="H75" s="98">
        <f>Índices!C75/Parámetros!D77</f>
        <v>1.0875071871206796</v>
      </c>
      <c r="I75" s="98">
        <f>Índices!D75/Parámetros!E77</f>
        <v>1.0097465886939572</v>
      </c>
      <c r="J75" s="98">
        <f>Índices!E75/Parámetros!F77</f>
        <v>1.0322738386308068</v>
      </c>
      <c r="K75" s="98">
        <f>Índices!F75/Parámetros!G77</f>
        <v>1.0203769740193582</v>
      </c>
    </row>
    <row r="76" spans="2:11" x14ac:dyDescent="0.2">
      <c r="B76" s="54">
        <f t="shared" si="3"/>
        <v>43435</v>
      </c>
      <c r="C76" s="55">
        <v>676.84</v>
      </c>
      <c r="D76" s="56">
        <v>119.57</v>
      </c>
      <c r="E76" s="57">
        <v>210.4</v>
      </c>
      <c r="F76" s="57">
        <v>203.2</v>
      </c>
      <c r="G76" s="195"/>
      <c r="H76" s="99">
        <f>Índices!C76/Parámetros!D78</f>
        <v>1.0810068357503355</v>
      </c>
      <c r="I76" s="99">
        <f>Índices!D76/Parámetros!E78</f>
        <v>1.0133909653360453</v>
      </c>
      <c r="J76" s="99">
        <f>Índices!E76/Parámetros!F78</f>
        <v>1.0288508557457212</v>
      </c>
      <c r="K76" s="99">
        <f>Índices!F76/Parámetros!G78</f>
        <v>1.0351502801833927</v>
      </c>
    </row>
    <row r="77" spans="2:11" x14ac:dyDescent="0.2">
      <c r="B77" s="2">
        <f t="shared" si="3"/>
        <v>43466</v>
      </c>
      <c r="C77" s="3">
        <v>677.61</v>
      </c>
      <c r="D77" s="12">
        <v>119.57</v>
      </c>
      <c r="E77" s="253">
        <v>210.4</v>
      </c>
      <c r="F77" s="21">
        <v>204.2</v>
      </c>
      <c r="G77" s="195"/>
      <c r="H77" s="98">
        <f>Índices!C77/Parámetros!D79</f>
        <v>1.0822366319555357</v>
      </c>
      <c r="I77" s="98">
        <f>Índices!D77/Parámetros!E79</f>
        <v>1.0133909653360453</v>
      </c>
      <c r="J77" s="98">
        <f>Índices!E77/Parámetros!F79</f>
        <v>1.0288508557457212</v>
      </c>
      <c r="K77" s="98">
        <f>Índices!F77/Parámetros!G79</f>
        <v>1.0402445236882323</v>
      </c>
    </row>
    <row r="78" spans="2:11" x14ac:dyDescent="0.2">
      <c r="B78" s="54">
        <f t="shared" si="3"/>
        <v>43497</v>
      </c>
      <c r="C78" s="55">
        <v>681.99</v>
      </c>
      <c r="D78" s="56">
        <v>119.45</v>
      </c>
      <c r="E78" s="57">
        <v>210.5</v>
      </c>
      <c r="F78" s="57">
        <v>204.3</v>
      </c>
      <c r="G78" s="195"/>
      <c r="H78" s="99">
        <f>Índices!C78/Parámetros!D80</f>
        <v>1.0064638951609333</v>
      </c>
      <c r="I78" s="99">
        <f>Índices!D78/Parámetros!E80</f>
        <v>0.99899640378021248</v>
      </c>
      <c r="J78" s="99">
        <f>Índices!E78/Parámetros!F80</f>
        <v>1.0004752851711027</v>
      </c>
      <c r="K78" s="99">
        <f>Índices!F78/Parámetros!G80</f>
        <v>1.0004897159647406</v>
      </c>
    </row>
    <row r="79" spans="2:11" x14ac:dyDescent="0.2">
      <c r="B79" s="2">
        <f t="shared" si="3"/>
        <v>43525</v>
      </c>
      <c r="C79" s="3">
        <v>677.06</v>
      </c>
      <c r="D79" s="12">
        <v>119.58</v>
      </c>
      <c r="E79" s="253">
        <v>211.7</v>
      </c>
      <c r="F79" s="21">
        <v>203.4</v>
      </c>
      <c r="G79" s="195"/>
      <c r="H79" s="98">
        <f>Índices!C79/Parámetros!D81</f>
        <v>0.99918832366700594</v>
      </c>
      <c r="I79" s="98">
        <f>Índices!D79/Parámetros!E81</f>
        <v>1.0000836330183156</v>
      </c>
      <c r="J79" s="98">
        <f>Índices!E79/Parámetros!F81</f>
        <v>1.0061787072243344</v>
      </c>
      <c r="K79" s="98">
        <f>Índices!F79/Parámetros!G81</f>
        <v>0.99608227228207646</v>
      </c>
    </row>
    <row r="80" spans="2:11" x14ac:dyDescent="0.2">
      <c r="B80" s="54">
        <f t="shared" si="3"/>
        <v>43556</v>
      </c>
      <c r="C80" s="55">
        <v>656.3</v>
      </c>
      <c r="D80" s="56">
        <v>119.63</v>
      </c>
      <c r="E80" s="57">
        <v>211.8</v>
      </c>
      <c r="F80" s="57">
        <v>203.6</v>
      </c>
      <c r="G80" s="195"/>
      <c r="H80" s="99">
        <f>Índices!C80/Parámetros!D82</f>
        <v>0.96855123153436329</v>
      </c>
      <c r="I80" s="99">
        <f>Índices!D80/Parámetros!E82</f>
        <v>1.0005017981098938</v>
      </c>
      <c r="J80" s="99">
        <f>Índices!E80/Parámetros!F82</f>
        <v>1.0066539923954372</v>
      </c>
      <c r="K80" s="99">
        <f>Índices!F80/Parámetros!G82</f>
        <v>0.99706170421155738</v>
      </c>
    </row>
    <row r="81" spans="2:11" x14ac:dyDescent="0.2">
      <c r="B81" s="2">
        <f t="shared" si="3"/>
        <v>43586</v>
      </c>
      <c r="C81" s="3">
        <v>667.68</v>
      </c>
      <c r="D81" s="12">
        <v>120.2</v>
      </c>
      <c r="E81" s="253">
        <v>214.7</v>
      </c>
      <c r="F81" s="21">
        <v>204.6</v>
      </c>
      <c r="G81" s="195"/>
      <c r="H81" s="98">
        <f>Índices!C81/Parámetros!D83</f>
        <v>0.98534555275158264</v>
      </c>
      <c r="I81" s="98">
        <f>Índices!D81/Parámetros!E83</f>
        <v>1.0052688801538849</v>
      </c>
      <c r="J81" s="98">
        <f>Índices!E81/Parámetros!F83</f>
        <v>1.0204372623574143</v>
      </c>
      <c r="K81" s="98">
        <f>Índices!F81/Parámetros!G83</f>
        <v>1.0019588638589618</v>
      </c>
    </row>
    <row r="82" spans="2:11" x14ac:dyDescent="0.2">
      <c r="B82" s="54">
        <f t="shared" ref="B82:B94" si="4">+DATE(YEAR(B81),MONTH(B81)+1,1)</f>
        <v>43617</v>
      </c>
      <c r="C82" s="55">
        <v>667.4</v>
      </c>
      <c r="D82" s="56">
        <v>120.52</v>
      </c>
      <c r="E82" s="57">
        <v>216</v>
      </c>
      <c r="F82" s="57">
        <v>202.3</v>
      </c>
      <c r="G82" s="195"/>
      <c r="H82" s="99">
        <f>Índices!C82/Parámetros!D84</f>
        <v>0.98493233570933125</v>
      </c>
      <c r="I82" s="99">
        <f>Índices!D82/Parámetros!E84</f>
        <v>1.007945136739985</v>
      </c>
      <c r="J82" s="99">
        <f>Índices!E82/Parámetros!F84</f>
        <v>1.0266159695817489</v>
      </c>
      <c r="K82" s="99">
        <f>Índices!F82/Parámetros!G84</f>
        <v>0.99069539666993156</v>
      </c>
    </row>
    <row r="83" spans="2:11" x14ac:dyDescent="0.2">
      <c r="B83" s="2">
        <f t="shared" si="4"/>
        <v>43647</v>
      </c>
      <c r="C83" s="3">
        <v>692</v>
      </c>
      <c r="D83" s="12">
        <v>121.24</v>
      </c>
      <c r="E83" s="253">
        <v>218.4</v>
      </c>
      <c r="F83" s="21">
        <v>201</v>
      </c>
      <c r="G83" s="195"/>
      <c r="H83" s="98">
        <f>Índices!C83/Parámetros!D85</f>
        <v>1.0212364044214224</v>
      </c>
      <c r="I83" s="98">
        <f>Índices!D83/Parámetros!E85</f>
        <v>1.0139667140587103</v>
      </c>
      <c r="J83" s="98">
        <f>Índices!E83/Parámetros!F85</f>
        <v>1.038022813688213</v>
      </c>
      <c r="K83" s="98">
        <f>Índices!F83/Parámetros!G85</f>
        <v>0.98432908912830563</v>
      </c>
    </row>
    <row r="84" spans="2:11" x14ac:dyDescent="0.2">
      <c r="B84" s="54">
        <f t="shared" si="4"/>
        <v>43678</v>
      </c>
      <c r="C84" s="55">
        <v>692.41</v>
      </c>
      <c r="D84" s="56">
        <v>121.3</v>
      </c>
      <c r="E84" s="57">
        <v>218.9</v>
      </c>
      <c r="F84" s="57">
        <v>199.1</v>
      </c>
      <c r="G84" s="195"/>
      <c r="H84" s="99">
        <f>Índices!C84/Parámetros!D86</f>
        <v>1.0218414722332905</v>
      </c>
      <c r="I84" s="99">
        <f>Índices!D84/Parámetros!E86</f>
        <v>1.0144685121686041</v>
      </c>
      <c r="J84" s="99">
        <f>Índices!E84/Parámetros!F86</f>
        <v>1.0403992395437263</v>
      </c>
      <c r="K84" s="99">
        <f>Índices!F84/Parámetros!G86</f>
        <v>0.97502448579823708</v>
      </c>
    </row>
    <row r="85" spans="2:11" x14ac:dyDescent="0.2">
      <c r="B85" s="2">
        <f t="shared" si="4"/>
        <v>43709</v>
      </c>
      <c r="C85" s="3">
        <v>686.06</v>
      </c>
      <c r="D85" s="12">
        <v>121.57</v>
      </c>
      <c r="E85" s="253">
        <v>220.3</v>
      </c>
      <c r="F85" s="21">
        <v>199.2</v>
      </c>
      <c r="G85" s="195"/>
      <c r="H85" s="98">
        <f>Índices!C85/Parámetros!D87</f>
        <v>1.0124703000250881</v>
      </c>
      <c r="I85" s="98">
        <f>Índices!D85/Parámetros!E87</f>
        <v>1.0167266036631262</v>
      </c>
      <c r="J85" s="98">
        <f>Índices!E85/Parámetros!F87</f>
        <v>1.0470532319391634</v>
      </c>
      <c r="K85" s="98">
        <f>Índices!F85/Parámetros!G87</f>
        <v>0.97551420176297743</v>
      </c>
    </row>
    <row r="86" spans="2:11" x14ac:dyDescent="0.2">
      <c r="B86" s="116">
        <f t="shared" si="4"/>
        <v>43739</v>
      </c>
      <c r="C86" s="185">
        <v>713.7</v>
      </c>
      <c r="D86" s="186">
        <v>121.8</v>
      </c>
      <c r="E86" s="187">
        <v>220.4</v>
      </c>
      <c r="F86" s="187">
        <v>200.8</v>
      </c>
      <c r="G86" s="195"/>
      <c r="H86" s="188">
        <f>Índices!C86/Parámetros!D88</f>
        <v>1.0313583815028902</v>
      </c>
      <c r="I86" s="188">
        <f>Índices!D86/Parámetros!E88</f>
        <v>1.0046189376443417</v>
      </c>
      <c r="J86" s="188">
        <f>Índices!E86/Parámetros!F88</f>
        <v>1.0091575091575091</v>
      </c>
      <c r="K86" s="188">
        <f>Índices!F86/Parámetros!G88</f>
        <v>0.99900497512437814</v>
      </c>
    </row>
    <row r="87" spans="2:11" x14ac:dyDescent="0.2">
      <c r="B87" s="2">
        <f t="shared" si="4"/>
        <v>43770</v>
      </c>
      <c r="C87" s="3">
        <v>718.44</v>
      </c>
      <c r="D87" s="12">
        <v>121.81193859300477</v>
      </c>
      <c r="E87" s="253">
        <v>221</v>
      </c>
      <c r="F87" s="21">
        <v>202.1</v>
      </c>
      <c r="G87" s="195"/>
      <c r="H87" s="98">
        <f>Índices!C87/Parámetros!D89</f>
        <v>1.0382080924855492</v>
      </c>
      <c r="I87" s="98">
        <f>Índices!D87/Parámetros!E89</f>
        <v>1.0047174083883601</v>
      </c>
      <c r="J87" s="98">
        <f>Índices!E87/Parámetros!F89</f>
        <v>1.0119047619047619</v>
      </c>
      <c r="K87" s="98">
        <f>Índices!F87/Parámetros!G89</f>
        <v>1.0054726368159204</v>
      </c>
    </row>
    <row r="88" spans="2:11" x14ac:dyDescent="0.2">
      <c r="B88" s="116">
        <f t="shared" si="4"/>
        <v>43800</v>
      </c>
      <c r="C88" s="185">
        <v>721.03</v>
      </c>
      <c r="D88" s="186">
        <v>122.80893779809222</v>
      </c>
      <c r="E88" s="187">
        <v>221.9</v>
      </c>
      <c r="F88" s="187">
        <v>201.7</v>
      </c>
      <c r="G88" s="308"/>
      <c r="H88" s="188">
        <f>Índices!C88/Parámetros!D90</f>
        <v>1.041950867052023</v>
      </c>
      <c r="I88" s="188">
        <f>Índices!D88/Parámetros!E90</f>
        <v>1.0129407604593552</v>
      </c>
      <c r="J88" s="188">
        <f>Índices!E88/Parámetros!F90</f>
        <v>1.016025641025641</v>
      </c>
      <c r="K88" s="188">
        <f>Índices!F88/Parámetros!G90</f>
        <v>1.0034825870646766</v>
      </c>
    </row>
    <row r="89" spans="2:11" x14ac:dyDescent="0.2">
      <c r="B89" s="2">
        <f t="shared" si="4"/>
        <v>43831</v>
      </c>
      <c r="C89" s="3">
        <v>776.53</v>
      </c>
      <c r="D89" s="12">
        <v>122.90389010333864</v>
      </c>
      <c r="E89" s="253">
        <v>222.3</v>
      </c>
      <c r="F89" s="21">
        <v>200.3</v>
      </c>
      <c r="G89" s="195"/>
      <c r="H89" s="98">
        <f>Índices!C89/Parámetros!D91</f>
        <v>1.1221531791907513</v>
      </c>
      <c r="I89" s="98">
        <f>Índices!D89/Parámetros!E91</f>
        <v>1.013723936847069</v>
      </c>
      <c r="J89" s="98">
        <f>Índices!E89/Parámetros!F91</f>
        <v>1.0178571428571428</v>
      </c>
      <c r="K89" s="98">
        <f>Índices!F89/Parámetros!G91</f>
        <v>0.99651741293532348</v>
      </c>
    </row>
    <row r="90" spans="2:11" x14ac:dyDescent="0.2">
      <c r="B90" s="116">
        <f t="shared" si="4"/>
        <v>43862</v>
      </c>
      <c r="C90" s="185">
        <v>770.39</v>
      </c>
      <c r="D90" s="186">
        <v>123.03</v>
      </c>
      <c r="E90" s="187">
        <v>222.7</v>
      </c>
      <c r="F90" s="187">
        <v>200.7</v>
      </c>
      <c r="G90" s="195"/>
      <c r="H90" s="188">
        <f>Índices!C90/Parámetros!D92</f>
        <v>1.1132803468208092</v>
      </c>
      <c r="I90" s="188">
        <f>Índices!D90/Parámetros!E92</f>
        <v>1.0147641042560211</v>
      </c>
      <c r="J90" s="188">
        <f>Índices!E90/Parámetros!F92</f>
        <v>1.0196886446886446</v>
      </c>
      <c r="K90" s="188">
        <f>Índices!F90/Parámetros!G92</f>
        <v>0.99850746268656709</v>
      </c>
    </row>
    <row r="91" spans="2:11" x14ac:dyDescent="0.2">
      <c r="B91" s="202">
        <f t="shared" si="4"/>
        <v>43891</v>
      </c>
      <c r="C91" s="245">
        <v>772.65</v>
      </c>
      <c r="D91" s="246">
        <v>123.72</v>
      </c>
      <c r="E91" s="247">
        <v>223.3</v>
      </c>
      <c r="F91" s="247">
        <v>199.2</v>
      </c>
      <c r="G91" s="311"/>
      <c r="H91" s="248">
        <f>Índices!C91/Parámetros!D93</f>
        <v>1.1165462427745665</v>
      </c>
      <c r="I91" s="248">
        <f>Índices!D91/Parámetros!E93</f>
        <v>1.0204552952820851</v>
      </c>
      <c r="J91" s="248">
        <f>Índices!E91/Parámetros!F93</f>
        <v>1.0224358974358974</v>
      </c>
      <c r="K91" s="248">
        <f>Índices!F91/Parámetros!G93</f>
        <v>0.99104477611940289</v>
      </c>
    </row>
    <row r="92" spans="2:11" x14ac:dyDescent="0.2">
      <c r="B92" s="116">
        <f t="shared" si="4"/>
        <v>43922</v>
      </c>
      <c r="C92" s="185">
        <v>796.38</v>
      </c>
      <c r="D92" s="186">
        <v>124.28</v>
      </c>
      <c r="E92" s="187">
        <v>223.7</v>
      </c>
      <c r="F92" s="187">
        <v>198.4</v>
      </c>
      <c r="G92" s="195"/>
      <c r="H92" s="188">
        <f>Índices!C92/Parámetros!D94</f>
        <v>1.0255624380255755</v>
      </c>
      <c r="I92" s="188">
        <f>Índices!D92/Parámetros!E94</f>
        <v>1.0112286411716842</v>
      </c>
      <c r="J92" s="188">
        <f>Índices!E92/Parámetros!F94</f>
        <v>1.0062977957714798</v>
      </c>
      <c r="K92" s="188">
        <f>Índices!F92/Parámetros!G94</f>
        <v>0.99051422865701444</v>
      </c>
    </row>
    <row r="93" spans="2:11" ht="13.5" thickBot="1" x14ac:dyDescent="0.25">
      <c r="B93" s="143">
        <f t="shared" si="4"/>
        <v>43952</v>
      </c>
      <c r="C93" s="232">
        <v>839.38</v>
      </c>
      <c r="D93" s="233">
        <v>124.7</v>
      </c>
      <c r="E93" s="234">
        <v>223.2</v>
      </c>
      <c r="F93" s="234">
        <v>198.6</v>
      </c>
      <c r="G93" s="311"/>
      <c r="H93" s="235">
        <f>Índices!C93/Parámetros!D95</f>
        <v>1.080936988912212</v>
      </c>
      <c r="I93" s="235">
        <f>Índices!D93/Parámetros!E95</f>
        <v>1.0146460537021968</v>
      </c>
      <c r="J93" s="235">
        <f>Índices!E93/Parámetros!F95</f>
        <v>1.0040485829959513</v>
      </c>
      <c r="K93" s="235">
        <f>Índices!F93/Parámetros!G95</f>
        <v>0.99151273090364445</v>
      </c>
    </row>
    <row r="94" spans="2:11" ht="13.5" thickBot="1" x14ac:dyDescent="0.25">
      <c r="B94" s="94">
        <f t="shared" si="4"/>
        <v>43983</v>
      </c>
      <c r="C94" s="107">
        <v>853.38</v>
      </c>
      <c r="D94" s="108">
        <v>124.63676967408587</v>
      </c>
      <c r="E94" s="109">
        <v>223.8</v>
      </c>
      <c r="F94" s="109">
        <v>199</v>
      </c>
      <c r="G94" s="195"/>
      <c r="H94" s="111">
        <f>Índices!C94/Parámetros!D96</f>
        <v>1.0989659124566984</v>
      </c>
      <c r="I94" s="111">
        <f>Índices!D94/Parámetros!E96</f>
        <v>1.0141315677305602</v>
      </c>
      <c r="J94" s="111">
        <f>Índices!E94/Parámetros!F96</f>
        <v>1.0067476383265856</v>
      </c>
      <c r="K94" s="111">
        <f>Índices!F94/Parámetros!G96</f>
        <v>0.99350973539690457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W96"/>
  <sheetViews>
    <sheetView showGridLines="0" zoomScaleNormal="100" workbookViewId="0">
      <pane ySplit="4" topLeftCell="A86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5703125" style="1" customWidth="1"/>
    <col min="6" max="6" width="15.7109375" style="1" customWidth="1"/>
    <col min="7" max="7" width="11.5703125" style="1" customWidth="1"/>
    <col min="8" max="8" width="10" style="1" customWidth="1"/>
    <col min="9" max="9" width="4.85546875" style="1" customWidth="1"/>
    <col min="10" max="10" width="11.42578125" style="1" customWidth="1"/>
    <col min="11" max="11" width="38.140625" style="1" bestFit="1" customWidth="1"/>
    <col min="12" max="12" width="17.140625" style="1" customWidth="1"/>
    <col min="13" max="13" width="8.5703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5703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85" t="s">
        <v>91</v>
      </c>
    </row>
    <row r="2" spans="2:23" ht="13.5" thickBot="1" x14ac:dyDescent="0.25">
      <c r="W2" s="286" t="s">
        <v>92</v>
      </c>
    </row>
    <row r="3" spans="2:23" ht="13.5" thickBot="1" x14ac:dyDescent="0.25">
      <c r="D3" s="22" t="s">
        <v>12</v>
      </c>
      <c r="E3" s="23"/>
      <c r="F3" s="23"/>
      <c r="G3" s="23"/>
      <c r="H3" s="24"/>
      <c r="L3" s="22" t="s">
        <v>93</v>
      </c>
      <c r="M3" s="23"/>
      <c r="N3" s="30"/>
      <c r="O3" s="30"/>
      <c r="P3" s="38"/>
      <c r="Q3" s="37" t="s">
        <v>94</v>
      </c>
      <c r="R3" s="23"/>
      <c r="S3" s="23"/>
      <c r="T3" s="23"/>
      <c r="U3" s="24"/>
    </row>
    <row r="4" spans="2:23" ht="39" thickBot="1" x14ac:dyDescent="0.25">
      <c r="B4" s="13" t="s">
        <v>31</v>
      </c>
      <c r="C4" s="13" t="s">
        <v>37</v>
      </c>
      <c r="D4" s="13" t="s">
        <v>10</v>
      </c>
      <c r="E4" s="121" t="s">
        <v>41</v>
      </c>
      <c r="F4" s="121" t="s">
        <v>42</v>
      </c>
      <c r="G4" s="134" t="s">
        <v>43</v>
      </c>
      <c r="H4" s="13" t="s">
        <v>16</v>
      </c>
      <c r="I4" s="122"/>
      <c r="J4" s="13" t="s">
        <v>31</v>
      </c>
      <c r="K4" s="41" t="s">
        <v>37</v>
      </c>
      <c r="L4" s="13" t="s">
        <v>10</v>
      </c>
      <c r="M4" s="121" t="s">
        <v>41</v>
      </c>
      <c r="N4" s="121" t="s">
        <v>42</v>
      </c>
      <c r="O4" s="134" t="s">
        <v>43</v>
      </c>
      <c r="P4" s="35" t="s">
        <v>16</v>
      </c>
      <c r="Q4" s="39" t="s">
        <v>10</v>
      </c>
      <c r="R4" s="121" t="s">
        <v>41</v>
      </c>
      <c r="S4" s="121" t="s">
        <v>42</v>
      </c>
      <c r="T4" s="134" t="s">
        <v>43</v>
      </c>
      <c r="U4" s="13" t="s">
        <v>16</v>
      </c>
    </row>
    <row r="5" spans="2:23" x14ac:dyDescent="0.2">
      <c r="B5" s="90">
        <v>41214</v>
      </c>
      <c r="C5" s="90" t="s">
        <v>38</v>
      </c>
      <c r="D5" s="90" t="s">
        <v>13</v>
      </c>
      <c r="E5" s="123">
        <v>220</v>
      </c>
      <c r="F5" s="69">
        <v>4292.78</v>
      </c>
      <c r="G5" s="69">
        <f>ROUND(Parámetros!I5*ROUND((ROUND(Índices!$H3,5)*(ROUND(Parámetros!J5*Índices!$J3,5)+ROUND(Parámetros!K5*Índices!$K3,5))+ROUND(Parámetros!L5*Índices!$I3,5)),6),2)</f>
        <v>4321.46</v>
      </c>
      <c r="H5" s="135">
        <f t="shared" ref="H5:H17" si="0">ROUND(G5/F5-1,6)</f>
        <v>6.6810000000000003E-3</v>
      </c>
      <c r="J5" s="90">
        <v>41214</v>
      </c>
      <c r="K5" s="68" t="s">
        <v>38</v>
      </c>
      <c r="L5" s="90" t="s">
        <v>14</v>
      </c>
      <c r="M5" s="128">
        <v>220</v>
      </c>
      <c r="N5" s="69">
        <v>4936.6499999999996</v>
      </c>
      <c r="O5" s="69">
        <f>ROUND(Parámetros!N5*ROUND((ROUND(Índices!$H3,5)*(ROUND(Parámetros!O5*Índices!$J3,5)+ROUND(Parámetros!P5*Índices!$K3,5))+ROUND(Parámetros!Q5*Índices!$I3,5)),6),2)</f>
        <v>4959.95</v>
      </c>
      <c r="P5" s="96">
        <f t="shared" ref="P5:P17" si="1">ROUND(O5/N5-1,6)</f>
        <v>4.7200000000000002E-3</v>
      </c>
      <c r="Q5" s="73" t="s">
        <v>15</v>
      </c>
      <c r="R5" s="128">
        <v>220</v>
      </c>
      <c r="S5" s="70">
        <v>4172.1400000000003</v>
      </c>
      <c r="T5" s="69">
        <f>ROUND(Parámetros!S5*ROUND((ROUND(Índices!$H3,5)*(ROUND(Parámetros!T5*Índices!$J3,5)+ROUND(Parámetros!U5*Índices!$K3,5))+ROUND(Parámetros!V5*Índices!$I3,5)),6),2)</f>
        <v>4197.9399999999996</v>
      </c>
      <c r="U5" s="135">
        <f t="shared" ref="U5:U17" si="2">ROUND(T5/S5-1,6)</f>
        <v>6.1840000000000003E-3</v>
      </c>
    </row>
    <row r="6" spans="2:23" x14ac:dyDescent="0.2">
      <c r="B6" s="54">
        <f t="shared" ref="B6:B47" si="3">+DATE(YEAR(B5),MONTH(B5)+1,1)</f>
        <v>41244</v>
      </c>
      <c r="C6" s="54" t="s">
        <v>38</v>
      </c>
      <c r="D6" s="54" t="s">
        <v>13</v>
      </c>
      <c r="E6" s="124">
        <v>220</v>
      </c>
      <c r="F6" s="46">
        <v>4292.78</v>
      </c>
      <c r="G6" s="46">
        <f>ROUND(Parámetros!I6*ROUND((ROUND(Índices!$H4,5)*(ROUND(Parámetros!J6*Índices!$J4,5)+ROUND(Parámetros!K6*Índices!$K4,5))+ROUND(Parámetros!L6*Índices!$I4,5)),6),2)</f>
        <v>4372.51</v>
      </c>
      <c r="H6" s="136">
        <f t="shared" si="0"/>
        <v>1.8572999999999999E-2</v>
      </c>
      <c r="J6" s="54">
        <f t="shared" ref="J6:J47" si="4">+DATE(YEAR(J5),MONTH(J5)+1,1)</f>
        <v>41244</v>
      </c>
      <c r="K6" s="45" t="s">
        <v>38</v>
      </c>
      <c r="L6" s="54" t="s">
        <v>14</v>
      </c>
      <c r="M6" s="129">
        <v>220</v>
      </c>
      <c r="N6" s="46">
        <v>4936.6499999999996</v>
      </c>
      <c r="O6" s="46">
        <f>ROUND(Parámetros!N6*ROUND((ROUND(Índices!$H4,5)*(ROUND(Parámetros!O6*Índices!$J4,5)+ROUND(Parámetros!P6*Índices!$K4,5))+ROUND(Parámetros!Q6*Índices!$I4,5)),6),2)</f>
        <v>5009.3900000000003</v>
      </c>
      <c r="P6" s="58">
        <f t="shared" si="1"/>
        <v>1.4735E-2</v>
      </c>
      <c r="Q6" s="50" t="s">
        <v>15</v>
      </c>
      <c r="R6" s="129">
        <v>220</v>
      </c>
      <c r="S6" s="47">
        <v>4172.1400000000003</v>
      </c>
      <c r="T6" s="46">
        <f>ROUND(Parámetros!S6*ROUND((ROUND(Índices!$H4,5)*(ROUND(Parámetros!T6*Índices!$J4,5)+ROUND(Parámetros!U6*Índices!$K4,5))+ROUND(Parámetros!V6*Índices!$I4,5)),6),2)</f>
        <v>4245.3500000000004</v>
      </c>
      <c r="U6" s="136">
        <f t="shared" si="2"/>
        <v>1.7547E-2</v>
      </c>
    </row>
    <row r="7" spans="2:23" x14ac:dyDescent="0.2">
      <c r="B7" s="2">
        <f t="shared" si="3"/>
        <v>41275</v>
      </c>
      <c r="C7" s="2" t="s">
        <v>38</v>
      </c>
      <c r="D7" s="2" t="s">
        <v>13</v>
      </c>
      <c r="E7" s="125">
        <v>220</v>
      </c>
      <c r="F7" s="25">
        <v>4292.78</v>
      </c>
      <c r="G7" s="25">
        <f>ROUND(Parámetros!I7*ROUND((ROUND(Índices!$H5,5)*(ROUND(Parámetros!J7*Índices!$J5,5)+ROUND(Parámetros!K7*Índices!$K5,5))+ROUND(Parámetros!L7*Índices!$I5,5)),6),2)</f>
        <v>4349.1000000000004</v>
      </c>
      <c r="H7" s="137">
        <f t="shared" si="0"/>
        <v>1.312E-2</v>
      </c>
      <c r="J7" s="2">
        <f t="shared" si="4"/>
        <v>41275</v>
      </c>
      <c r="K7" s="42" t="s">
        <v>38</v>
      </c>
      <c r="L7" s="2" t="s">
        <v>14</v>
      </c>
      <c r="M7" s="130">
        <v>220</v>
      </c>
      <c r="N7" s="25">
        <v>4936.6499999999996</v>
      </c>
      <c r="O7" s="25">
        <f>ROUND(Parámetros!N7*ROUND((ROUND(Índices!$H5,5)*(ROUND(Parámetros!O7*Índices!$J5,5)+ROUND(Parámetros!P7*Índices!$K5,5))+ROUND(Parámetros!Q7*Índices!$I5,5)),6),2)</f>
        <v>4982.5600000000004</v>
      </c>
      <c r="P7" s="36">
        <f t="shared" si="1"/>
        <v>9.2999999999999992E-3</v>
      </c>
      <c r="Q7" s="40" t="s">
        <v>15</v>
      </c>
      <c r="R7" s="130">
        <v>220</v>
      </c>
      <c r="S7" s="27">
        <v>4172.1400000000003</v>
      </c>
      <c r="T7" s="25">
        <f>ROUND(Parámetros!S7*ROUND((ROUND(Índices!$H5,5)*(ROUND(Parámetros!T7*Índices!$J5,5)+ROUND(Parámetros!U7*Índices!$K5,5))+ROUND(Parámetros!V7*Índices!$I5,5)),6),2)</f>
        <v>4222.63</v>
      </c>
      <c r="U7" s="137">
        <f t="shared" si="2"/>
        <v>1.2102E-2</v>
      </c>
    </row>
    <row r="8" spans="2:23" x14ac:dyDescent="0.2">
      <c r="B8" s="54">
        <f t="shared" si="3"/>
        <v>41306</v>
      </c>
      <c r="C8" s="54" t="s">
        <v>38</v>
      </c>
      <c r="D8" s="54" t="s">
        <v>13</v>
      </c>
      <c r="E8" s="124">
        <v>220</v>
      </c>
      <c r="F8" s="46">
        <v>4292.78</v>
      </c>
      <c r="G8" s="46">
        <f>ROUND(Parámetros!I8*ROUND((ROUND(Índices!$H6,5)*(ROUND(Parámetros!J8*Índices!$J6,5)+ROUND(Parámetros!K8*Índices!$K6,5))+ROUND(Parámetros!L8*Índices!$I6,5)),6),2)</f>
        <v>4324.1899999999996</v>
      </c>
      <c r="H8" s="136">
        <f t="shared" si="0"/>
        <v>7.3169999999999997E-3</v>
      </c>
      <c r="J8" s="54">
        <f t="shared" si="4"/>
        <v>41306</v>
      </c>
      <c r="K8" s="45" t="s">
        <v>38</v>
      </c>
      <c r="L8" s="54" t="s">
        <v>14</v>
      </c>
      <c r="M8" s="129">
        <v>220</v>
      </c>
      <c r="N8" s="46">
        <v>4936.6499999999996</v>
      </c>
      <c r="O8" s="46">
        <f>ROUND(Parámetros!N8*ROUND((ROUND(Índices!$H6,5)*(ROUND(Parámetros!O8*Índices!$J6,5)+ROUND(Parámetros!P8*Índices!$K6,5))+ROUND(Parámetros!Q8*Índices!$I6,5)),6),2)</f>
        <v>4961.57</v>
      </c>
      <c r="P8" s="58">
        <f t="shared" si="1"/>
        <v>5.0480000000000004E-3</v>
      </c>
      <c r="Q8" s="50" t="s">
        <v>15</v>
      </c>
      <c r="R8" s="129">
        <v>220</v>
      </c>
      <c r="S8" s="47">
        <v>4172.1400000000003</v>
      </c>
      <c r="T8" s="46">
        <f>ROUND(Parámetros!S8*ROUND((ROUND(Índices!$H6,5)*(ROUND(Parámetros!T8*Índices!$J6,5)+ROUND(Parámetros!U8*Índices!$K6,5))+ROUND(Parámetros!V8*Índices!$I6,5)),6),2)</f>
        <v>4200.3100000000004</v>
      </c>
      <c r="U8" s="136">
        <f t="shared" si="2"/>
        <v>6.7520000000000002E-3</v>
      </c>
    </row>
    <row r="9" spans="2:23" x14ac:dyDescent="0.2">
      <c r="B9" s="2">
        <f t="shared" si="3"/>
        <v>41334</v>
      </c>
      <c r="C9" s="2" t="s">
        <v>38</v>
      </c>
      <c r="D9" s="2" t="s">
        <v>13</v>
      </c>
      <c r="E9" s="125">
        <v>220</v>
      </c>
      <c r="F9" s="25">
        <v>4292.78</v>
      </c>
      <c r="G9" s="25">
        <f>ROUND(Parámetros!I9*ROUND((ROUND(Índices!$H7,5)*(ROUND(Parámetros!J9*Índices!$J7,5)+ROUND(Parámetros!K9*Índices!$K7,5))+ROUND(Parámetros!L9*Índices!$I7,5)),6),2)</f>
        <v>4319</v>
      </c>
      <c r="H9" s="137">
        <f t="shared" si="0"/>
        <v>6.1079999999999997E-3</v>
      </c>
      <c r="J9" s="2">
        <f t="shared" si="4"/>
        <v>41334</v>
      </c>
      <c r="K9" s="42" t="s">
        <v>38</v>
      </c>
      <c r="L9" s="2" t="s">
        <v>14</v>
      </c>
      <c r="M9" s="130">
        <v>220</v>
      </c>
      <c r="N9" s="25">
        <v>4936.6499999999996</v>
      </c>
      <c r="O9" s="25">
        <f>ROUND(Parámetros!N9*ROUND((ROUND(Índices!$H7,5)*(ROUND(Parámetros!O9*Índices!$J7,5)+ROUND(Parámetros!P9*Índices!$K7,5))+ROUND(Parámetros!Q9*Índices!$I7,5)),6),2)</f>
        <v>4962.3</v>
      </c>
      <c r="P9" s="36">
        <f t="shared" si="1"/>
        <v>5.1960000000000001E-3</v>
      </c>
      <c r="Q9" s="40" t="s">
        <v>15</v>
      </c>
      <c r="R9" s="130">
        <v>220</v>
      </c>
      <c r="S9" s="27">
        <v>4172.1400000000003</v>
      </c>
      <c r="T9" s="25">
        <f>ROUND(Parámetros!S9*ROUND((ROUND(Índices!$H7,5)*(ROUND(Parámetros!T9*Índices!$J7,5)+ROUND(Parámetros!U9*Índices!$K7,5))+ROUND(Parámetros!V9*Índices!$I7,5)),6),2)</f>
        <v>4196.88</v>
      </c>
      <c r="U9" s="137">
        <f t="shared" si="2"/>
        <v>5.9300000000000004E-3</v>
      </c>
    </row>
    <row r="10" spans="2:23" ht="13.5" thickBot="1" x14ac:dyDescent="0.25">
      <c r="B10" s="94">
        <f t="shared" si="3"/>
        <v>41365</v>
      </c>
      <c r="C10" s="94" t="s">
        <v>38</v>
      </c>
      <c r="D10" s="94" t="s">
        <v>13</v>
      </c>
      <c r="E10" s="126">
        <v>220</v>
      </c>
      <c r="F10" s="78">
        <v>4292.78</v>
      </c>
      <c r="G10" s="78">
        <f>ROUND(Parámetros!I10*ROUND((ROUND(Índices!$H8,5)*(ROUND(Parámetros!J10*Índices!$J8,5)+ROUND(Parámetros!K10*Índices!$K8,5))+ROUND(Parámetros!L10*Índices!$I8,5)),6),2)</f>
        <v>4335.34</v>
      </c>
      <c r="H10" s="138">
        <f t="shared" si="0"/>
        <v>9.9139999999999992E-3</v>
      </c>
      <c r="J10" s="94">
        <f t="shared" si="4"/>
        <v>41365</v>
      </c>
      <c r="K10" s="77" t="s">
        <v>38</v>
      </c>
      <c r="L10" s="94" t="s">
        <v>14</v>
      </c>
      <c r="M10" s="131">
        <v>220</v>
      </c>
      <c r="N10" s="78">
        <v>4936.6499999999996</v>
      </c>
      <c r="O10" s="78">
        <f>ROUND(Parámetros!N10*ROUND((ROUND(Índices!$H8,5)*(ROUND(Parámetros!O10*Índices!$J8,5)+ROUND(Parámetros!P10*Índices!$K8,5))+ROUND(Parámetros!Q10*Índices!$I8,5)),6),2)</f>
        <v>4975.05</v>
      </c>
      <c r="P10" s="97">
        <f t="shared" si="1"/>
        <v>7.7790000000000003E-3</v>
      </c>
      <c r="Q10" s="82" t="s">
        <v>15</v>
      </c>
      <c r="R10" s="131">
        <v>220</v>
      </c>
      <c r="S10" s="79">
        <v>4172.1400000000003</v>
      </c>
      <c r="T10" s="78">
        <f>ROUND(Parámetros!S10*ROUND((ROUND(Índices!$H8,5)*(ROUND(Parámetros!T10*Índices!$J8,5)+ROUND(Parámetros!U10*Índices!$K8,5))+ROUND(Parámetros!V10*Índices!$I8,5)),6),2)</f>
        <v>4211.26</v>
      </c>
      <c r="U10" s="138">
        <f t="shared" si="2"/>
        <v>9.3760000000000007E-3</v>
      </c>
    </row>
    <row r="11" spans="2:23" x14ac:dyDescent="0.2">
      <c r="B11" s="90">
        <f t="shared" si="3"/>
        <v>41395</v>
      </c>
      <c r="C11" s="90" t="s">
        <v>39</v>
      </c>
      <c r="D11" s="90" t="s">
        <v>13</v>
      </c>
      <c r="E11" s="123">
        <v>220</v>
      </c>
      <c r="F11" s="101">
        <v>4337.5600000000004</v>
      </c>
      <c r="G11" s="101">
        <f>ROUND(Parámetros!I11*ROUND((ROUND(Índices!$H9,5)*(ROUND(Parámetros!J11*Índices!$J9,5)+ROUND(Parámetros!K11*Índices!$K9,5))+ROUND(Parámetros!L11*Índices!$I9,5)),6),2)</f>
        <v>4348.13</v>
      </c>
      <c r="H11" s="139">
        <f t="shared" si="0"/>
        <v>2.4369999999999999E-3</v>
      </c>
      <c r="J11" s="90">
        <f t="shared" si="4"/>
        <v>41395</v>
      </c>
      <c r="K11" s="68" t="s">
        <v>39</v>
      </c>
      <c r="L11" s="90" t="s">
        <v>14</v>
      </c>
      <c r="M11" s="128">
        <v>220</v>
      </c>
      <c r="N11" s="101">
        <v>4977.29</v>
      </c>
      <c r="O11" s="101">
        <f>ROUND(Parámetros!N11*ROUND((ROUND(Índices!$H9,5)*(ROUND(Parámetros!O11*Índices!$J9,5)+ROUND(Parámetros!P11*Índices!$K9,5))+ROUND(Parámetros!Q11*Índices!$I9,5)),6),2)</f>
        <v>4982.07</v>
      </c>
      <c r="P11" s="115">
        <f t="shared" si="1"/>
        <v>9.6000000000000002E-4</v>
      </c>
      <c r="Q11" s="73" t="s">
        <v>15</v>
      </c>
      <c r="R11" s="128">
        <v>220</v>
      </c>
      <c r="S11" s="102">
        <v>4213.3900000000003</v>
      </c>
      <c r="T11" s="101">
        <f>ROUND(Parámetros!S11*ROUND((ROUND(Índices!$H9,5)*(ROUND(Parámetros!T11*Índices!$J9,5)+ROUND(Parámetros!U11*Índices!$K9,5))+ROUND(Parámetros!V11*Índices!$I9,5)),6),2)</f>
        <v>4222.12</v>
      </c>
      <c r="U11" s="139">
        <f t="shared" si="2"/>
        <v>2.0720000000000001E-3</v>
      </c>
    </row>
    <row r="12" spans="2:23" x14ac:dyDescent="0.2">
      <c r="B12" s="54">
        <f t="shared" si="3"/>
        <v>41426</v>
      </c>
      <c r="C12" s="54" t="s">
        <v>39</v>
      </c>
      <c r="D12" s="54" t="s">
        <v>13</v>
      </c>
      <c r="E12" s="124">
        <v>220</v>
      </c>
      <c r="F12" s="46">
        <v>4337.5600000000004</v>
      </c>
      <c r="G12" s="46">
        <f>ROUND(Parámetros!I12*ROUND((ROUND(Índices!$H10,5)*(ROUND(Parámetros!J12*Índices!$J10,5)+ROUND(Parámetros!K12*Índices!$K10,5))+ROUND(Parámetros!L12*Índices!$I10,5)),6),2)</f>
        <v>4372.33</v>
      </c>
      <c r="H12" s="136">
        <f t="shared" si="0"/>
        <v>8.0160000000000006E-3</v>
      </c>
      <c r="J12" s="54">
        <f t="shared" si="4"/>
        <v>41426</v>
      </c>
      <c r="K12" s="45" t="s">
        <v>39</v>
      </c>
      <c r="L12" s="54" t="s">
        <v>14</v>
      </c>
      <c r="M12" s="129">
        <v>220</v>
      </c>
      <c r="N12" s="46">
        <v>4977.29</v>
      </c>
      <c r="O12" s="46">
        <f>ROUND(Parámetros!N12*ROUND((ROUND(Índices!$H10,5)*(ROUND(Parámetros!O12*Índices!$J10,5)+ROUND(Parámetros!P12*Índices!$K10,5))+ROUND(Parámetros!Q12*Índices!$I10,5)),6),2)</f>
        <v>5012.91</v>
      </c>
      <c r="P12" s="58">
        <f t="shared" si="1"/>
        <v>7.1570000000000002E-3</v>
      </c>
      <c r="Q12" s="50" t="s">
        <v>15</v>
      </c>
      <c r="R12" s="129">
        <v>220</v>
      </c>
      <c r="S12" s="47">
        <v>4213.3900000000003</v>
      </c>
      <c r="T12" s="46">
        <f>ROUND(Parámetros!S12*ROUND((ROUND(Índices!$H10,5)*(ROUND(Parámetros!T12*Índices!$J10,5)+ROUND(Parámetros!U12*Índices!$K10,5))+ROUND(Parámetros!V12*Índices!$I10,5)),6),2)</f>
        <v>4245.8500000000004</v>
      </c>
      <c r="U12" s="136">
        <f t="shared" si="2"/>
        <v>7.7039999999999999E-3</v>
      </c>
    </row>
    <row r="13" spans="2:23" x14ac:dyDescent="0.2">
      <c r="B13" s="2">
        <f t="shared" si="3"/>
        <v>41456</v>
      </c>
      <c r="C13" s="2" t="s">
        <v>39</v>
      </c>
      <c r="D13" s="2" t="s">
        <v>13</v>
      </c>
      <c r="E13" s="125">
        <v>220</v>
      </c>
      <c r="F13" s="25">
        <v>4337.5600000000004</v>
      </c>
      <c r="G13" s="25">
        <f>ROUND(Parámetros!I13*ROUND((ROUND(Índices!$H11,5)*(ROUND(Parámetros!J13*Índices!$J11,5)+ROUND(Parámetros!K13*Índices!$K11,5))+ROUND(Parámetros!L13*Índices!$I11,5)),6),2)</f>
        <v>4485.68</v>
      </c>
      <c r="H13" s="137">
        <f t="shared" si="0"/>
        <v>3.4147999999999998E-2</v>
      </c>
      <c r="J13" s="2">
        <f t="shared" si="4"/>
        <v>41456</v>
      </c>
      <c r="K13" s="42" t="s">
        <v>39</v>
      </c>
      <c r="L13" s="2" t="s">
        <v>14</v>
      </c>
      <c r="M13" s="130">
        <v>220</v>
      </c>
      <c r="N13" s="25">
        <v>4977.29</v>
      </c>
      <c r="O13" s="25">
        <f>ROUND(Parámetros!N13*ROUND((ROUND(Índices!$H11,5)*(ROUND(Parámetros!O13*Índices!$J11,5)+ROUND(Parámetros!P13*Índices!$K11,5))+ROUND(Parámetros!Q13*Índices!$I11,5)),6),2)</f>
        <v>5155.1400000000003</v>
      </c>
      <c r="P13" s="36">
        <f t="shared" si="1"/>
        <v>3.5732E-2</v>
      </c>
      <c r="Q13" s="40" t="s">
        <v>15</v>
      </c>
      <c r="R13" s="130">
        <v>220</v>
      </c>
      <c r="S13" s="27">
        <v>4213.3900000000003</v>
      </c>
      <c r="T13" s="25">
        <f>ROUND(Parámetros!S13*ROUND((ROUND(Índices!$H11,5)*(ROUND(Parámetros!T13*Índices!$J11,5)+ROUND(Parámetros!U13*Índices!$K11,5))+ROUND(Parámetros!V13*Índices!$I11,5)),6),2)</f>
        <v>4357.3900000000003</v>
      </c>
      <c r="U13" s="137">
        <f t="shared" si="2"/>
        <v>3.4176999999999999E-2</v>
      </c>
    </row>
    <row r="14" spans="2:23" x14ac:dyDescent="0.2">
      <c r="B14" s="54">
        <f t="shared" si="3"/>
        <v>41487</v>
      </c>
      <c r="C14" s="54" t="s">
        <v>39</v>
      </c>
      <c r="D14" s="54" t="s">
        <v>13</v>
      </c>
      <c r="E14" s="124">
        <v>220</v>
      </c>
      <c r="F14" s="46">
        <v>4337.5600000000004</v>
      </c>
      <c r="G14" s="46">
        <f>ROUND(Parámetros!I14*ROUND((ROUND(Índices!$H12,5)*(ROUND(Parámetros!J14*Índices!$J12,5)+ROUND(Parámetros!K14*Índices!$K12,5))+ROUND(Parámetros!L14*Índices!$I12,5)),6),2)</f>
        <v>4509.0600000000004</v>
      </c>
      <c r="H14" s="136">
        <f t="shared" si="0"/>
        <v>3.9537999999999997E-2</v>
      </c>
      <c r="J14" s="54">
        <f t="shared" si="4"/>
        <v>41487</v>
      </c>
      <c r="K14" s="45" t="s">
        <v>39</v>
      </c>
      <c r="L14" s="54" t="s">
        <v>14</v>
      </c>
      <c r="M14" s="129">
        <v>220</v>
      </c>
      <c r="N14" s="46">
        <v>4977.29</v>
      </c>
      <c r="O14" s="46">
        <f>ROUND(Parámetros!N14*ROUND((ROUND(Índices!$H12,5)*(ROUND(Parámetros!O14*Índices!$J12,5)+ROUND(Parámetros!P14*Índices!$K12,5))+ROUND(Parámetros!Q14*Índices!$I12,5)),6),2)</f>
        <v>5187.8599999999997</v>
      </c>
      <c r="P14" s="58">
        <f t="shared" si="1"/>
        <v>4.2306000000000003E-2</v>
      </c>
      <c r="Q14" s="50" t="s">
        <v>15</v>
      </c>
      <c r="R14" s="129">
        <v>220</v>
      </c>
      <c r="S14" s="47">
        <v>4213.3900000000003</v>
      </c>
      <c r="T14" s="46">
        <f>ROUND(Parámetros!S14*ROUND((ROUND(Índices!$H12,5)*(ROUND(Parámetros!T14*Índices!$J12,5)+ROUND(Parámetros!U14*Índices!$K12,5))+ROUND(Parámetros!V14*Índices!$I12,5)),6),2)</f>
        <v>4381.42</v>
      </c>
      <c r="U14" s="136">
        <f t="shared" si="2"/>
        <v>3.9879999999999999E-2</v>
      </c>
    </row>
    <row r="15" spans="2:23" x14ac:dyDescent="0.2">
      <c r="B15" s="2">
        <f t="shared" si="3"/>
        <v>41518</v>
      </c>
      <c r="C15" s="2" t="s">
        <v>39</v>
      </c>
      <c r="D15" s="2" t="s">
        <v>13</v>
      </c>
      <c r="E15" s="125">
        <v>220</v>
      </c>
      <c r="F15" s="25">
        <v>4337.5600000000004</v>
      </c>
      <c r="G15" s="25">
        <f>ROUND(Parámetros!I15*ROUND((ROUND(Índices!$H13,5)*(ROUND(Parámetros!J15*Índices!$J13,5)+ROUND(Parámetros!K15*Índices!$K13,5))+ROUND(Parámetros!L15*Índices!$I13,5)),6),2)</f>
        <v>4558.63</v>
      </c>
      <c r="H15" s="137">
        <f t="shared" si="0"/>
        <v>5.0965999999999997E-2</v>
      </c>
      <c r="J15" s="2">
        <f t="shared" si="4"/>
        <v>41518</v>
      </c>
      <c r="K15" s="42" t="s">
        <v>39</v>
      </c>
      <c r="L15" s="2" t="s">
        <v>14</v>
      </c>
      <c r="M15" s="130">
        <v>220</v>
      </c>
      <c r="N15" s="25">
        <v>4977.29</v>
      </c>
      <c r="O15" s="25">
        <f>ROUND(Parámetros!N15*ROUND((ROUND(Índices!$H13,5)*(ROUND(Parámetros!O15*Índices!$J13,5)+ROUND(Parámetros!P15*Índices!$K13,5))+ROUND(Parámetros!Q15*Índices!$I13,5)),6),2)</f>
        <v>5244.65</v>
      </c>
      <c r="P15" s="36">
        <f t="shared" si="1"/>
        <v>5.3716E-2</v>
      </c>
      <c r="Q15" s="40" t="s">
        <v>15</v>
      </c>
      <c r="R15" s="130">
        <v>220</v>
      </c>
      <c r="S15" s="27">
        <v>4213.3900000000003</v>
      </c>
      <c r="T15" s="25">
        <f>ROUND(Parámetros!S15*ROUND((ROUND(Índices!$H13,5)*(ROUND(Parámetros!T15*Índices!$J13,5)+ROUND(Parámetros!U15*Índices!$K13,5))+ROUND(Parámetros!V15*Índices!$I13,5)),6),2)</f>
        <v>4429.1499999999996</v>
      </c>
      <c r="U15" s="137">
        <f t="shared" si="2"/>
        <v>5.1207999999999997E-2</v>
      </c>
    </row>
    <row r="16" spans="2:23" ht="13.5" thickBot="1" x14ac:dyDescent="0.25">
      <c r="B16" s="94">
        <f t="shared" si="3"/>
        <v>41548</v>
      </c>
      <c r="C16" s="94" t="s">
        <v>39</v>
      </c>
      <c r="D16" s="94" t="s">
        <v>13</v>
      </c>
      <c r="E16" s="126">
        <v>220</v>
      </c>
      <c r="F16" s="78">
        <v>4337.5600000000004</v>
      </c>
      <c r="G16" s="78">
        <f>ROUND(Parámetros!I16*ROUND((ROUND(Índices!$H14,5)*(ROUND(Parámetros!J16*Índices!$J14,5)+ROUND(Parámetros!K16*Índices!$K14,5))+ROUND(Parámetros!L16*Índices!$I14,5)),6),2)</f>
        <v>4524.12</v>
      </c>
      <c r="H16" s="138">
        <f t="shared" si="0"/>
        <v>4.301E-2</v>
      </c>
      <c r="J16" s="94">
        <f t="shared" si="4"/>
        <v>41548</v>
      </c>
      <c r="K16" s="77" t="s">
        <v>39</v>
      </c>
      <c r="L16" s="94" t="s">
        <v>14</v>
      </c>
      <c r="M16" s="131">
        <v>220</v>
      </c>
      <c r="N16" s="78">
        <v>4977.29</v>
      </c>
      <c r="O16" s="78">
        <f>ROUND(Parámetros!N16*ROUND((ROUND(Índices!$H14,5)*(ROUND(Parámetros!O16*Índices!$J14,5)+ROUND(Parámetros!P16*Índices!$K14,5))+ROUND(Parámetros!Q16*Índices!$I14,5)),6),2)</f>
        <v>5199.84</v>
      </c>
      <c r="P16" s="97">
        <f t="shared" si="1"/>
        <v>4.4713000000000003E-2</v>
      </c>
      <c r="Q16" s="82" t="s">
        <v>15</v>
      </c>
      <c r="R16" s="131">
        <v>220</v>
      </c>
      <c r="S16" s="79">
        <v>4213.3900000000003</v>
      </c>
      <c r="T16" s="78">
        <f>ROUND(Parámetros!S16*ROUND((ROUND(Índices!$H14,5)*(ROUND(Parámetros!T16*Índices!$J14,5)+ROUND(Parámetros!U16*Índices!$K14,5))+ROUND(Parámetros!V16*Índices!$I14,5)),6),2)</f>
        <v>4394.96</v>
      </c>
      <c r="U16" s="138">
        <f t="shared" si="2"/>
        <v>4.3094E-2</v>
      </c>
    </row>
    <row r="17" spans="1:22" x14ac:dyDescent="0.2">
      <c r="B17" s="86">
        <f t="shared" si="3"/>
        <v>41579</v>
      </c>
      <c r="C17" s="86" t="s">
        <v>40</v>
      </c>
      <c r="D17" s="86" t="s">
        <v>13</v>
      </c>
      <c r="E17" s="127">
        <v>220</v>
      </c>
      <c r="F17" s="60">
        <v>4513.43</v>
      </c>
      <c r="G17" s="60">
        <f>ROUND(Parámetros!I17*ROUND((ROUND(Índices!$H15,5)*(ROUND(Parámetros!J17*Índices!$J15,5)+ROUND(Parámetros!K17*Índices!$K15,5))+ROUND(Parámetros!L17*Índices!$I15,5)),6),2)</f>
        <v>4513.8500000000004</v>
      </c>
      <c r="H17" s="140">
        <f t="shared" si="0"/>
        <v>9.2999999999999997E-5</v>
      </c>
      <c r="J17" s="86">
        <f t="shared" si="4"/>
        <v>41579</v>
      </c>
      <c r="K17" s="59" t="s">
        <v>40</v>
      </c>
      <c r="L17" s="86" t="s">
        <v>14</v>
      </c>
      <c r="M17" s="132">
        <v>220</v>
      </c>
      <c r="N17" s="60">
        <v>5189.8599999999997</v>
      </c>
      <c r="O17" s="60">
        <f>ROUND(Parámetros!N17*ROUND((ROUND(Índices!$H15,5)*(ROUND(Parámetros!O17*Índices!$J15,5)+ROUND(Parámetros!P17*Índices!$K15,5))+ROUND(Parámetros!Q17*Índices!$I15,5)),6),2)</f>
        <v>5188.34</v>
      </c>
      <c r="P17" s="95">
        <f t="shared" si="1"/>
        <v>-2.9300000000000002E-4</v>
      </c>
      <c r="Q17" s="64" t="s">
        <v>15</v>
      </c>
      <c r="R17" s="132">
        <v>220</v>
      </c>
      <c r="S17" s="61">
        <v>4385.22</v>
      </c>
      <c r="T17" s="60">
        <f>ROUND(Parámetros!S17*ROUND((ROUND(Índices!$H15,5)*(ROUND(Parámetros!T17*Índices!$J15,5)+ROUND(Parámetros!U17*Índices!$K15,5))+ROUND(Parámetros!V17*Índices!$I15,5)),6),2)</f>
        <v>4385.38</v>
      </c>
      <c r="U17" s="140">
        <f t="shared" si="2"/>
        <v>3.6000000000000001E-5</v>
      </c>
    </row>
    <row r="18" spans="1:22" x14ac:dyDescent="0.2">
      <c r="B18" s="54">
        <f t="shared" si="3"/>
        <v>41609</v>
      </c>
      <c r="C18" s="54" t="s">
        <v>40</v>
      </c>
      <c r="D18" s="54" t="s">
        <v>13</v>
      </c>
      <c r="E18" s="124">
        <v>220</v>
      </c>
      <c r="F18" s="46">
        <v>4513.43</v>
      </c>
      <c r="G18" s="46">
        <f>ROUND(Parámetros!I18*ROUND((ROUND(Índices!$H16,5)*(ROUND(Parámetros!J18*Índices!$J16,5)+ROUND(Parámetros!K18*Índices!$K16,5))+ROUND(Parámetros!L18*Índices!$I16,5)),6),2)</f>
        <v>4604.83</v>
      </c>
      <c r="H18" s="136">
        <f t="shared" ref="H18:H23" si="5">ROUND(G18/F18-1,6)</f>
        <v>2.0251000000000002E-2</v>
      </c>
      <c r="J18" s="54">
        <f t="shared" si="4"/>
        <v>41609</v>
      </c>
      <c r="K18" s="45" t="s">
        <v>40</v>
      </c>
      <c r="L18" s="54" t="s">
        <v>14</v>
      </c>
      <c r="M18" s="129">
        <v>220</v>
      </c>
      <c r="N18" s="46">
        <v>5189.8599999999997</v>
      </c>
      <c r="O18" s="46">
        <f>ROUND(Parámetros!N18*ROUND((ROUND(Índices!$H16,5)*(ROUND(Parámetros!O18*Índices!$J16,5)+ROUND(Parámetros!P18*Índices!$K16,5))+ROUND(Parámetros!Q18*Índices!$I16,5)),6),2)</f>
        <v>5300.74</v>
      </c>
      <c r="P18" s="58">
        <f t="shared" ref="P18:P23" si="6">ROUND(O18/N18-1,6)</f>
        <v>2.1364999999999999E-2</v>
      </c>
      <c r="Q18" s="50" t="s">
        <v>15</v>
      </c>
      <c r="R18" s="129">
        <v>220</v>
      </c>
      <c r="S18" s="47">
        <v>4385.22</v>
      </c>
      <c r="T18" s="46">
        <f>ROUND(Parámetros!S18*ROUND((ROUND(Índices!$H16,5)*(ROUND(Parámetros!T18*Índices!$J16,5)+ROUND(Parámetros!U18*Índices!$K16,5))+ROUND(Parámetros!V18*Índices!$I16,5)),6),2)</f>
        <v>4474.6499999999996</v>
      </c>
      <c r="U18" s="136">
        <f t="shared" ref="U18:U23" si="7">ROUND(T18/S18-1,6)</f>
        <v>2.0393999999999999E-2</v>
      </c>
    </row>
    <row r="19" spans="1:22" x14ac:dyDescent="0.2">
      <c r="B19" s="2">
        <f t="shared" si="3"/>
        <v>41640</v>
      </c>
      <c r="C19" s="2" t="s">
        <v>40</v>
      </c>
      <c r="D19" s="2" t="s">
        <v>13</v>
      </c>
      <c r="E19" s="125">
        <v>220</v>
      </c>
      <c r="F19" s="25">
        <v>4513.43</v>
      </c>
      <c r="G19" s="25">
        <f>ROUND(Parámetros!I19*ROUND((ROUND(Índices!$H17,5)*(ROUND(Parámetros!J19*Índices!$J17,5)+ROUND(Parámetros!K19*Índices!$K17,5))+ROUND(Parámetros!L19*Índices!$I17,5)),6),2)</f>
        <v>4677.84</v>
      </c>
      <c r="H19" s="137">
        <f t="shared" si="5"/>
        <v>3.6427000000000001E-2</v>
      </c>
      <c r="J19" s="2">
        <f t="shared" si="4"/>
        <v>41640</v>
      </c>
      <c r="K19" s="42" t="s">
        <v>40</v>
      </c>
      <c r="L19" s="2" t="s">
        <v>14</v>
      </c>
      <c r="M19" s="130">
        <v>220</v>
      </c>
      <c r="N19" s="25">
        <v>5189.8599999999997</v>
      </c>
      <c r="O19" s="25">
        <f>ROUND(Parámetros!N19*ROUND((ROUND(Índices!$H17,5)*(ROUND(Parámetros!O19*Índices!$J17,5)+ROUND(Parámetros!P19*Índices!$K17,5))+ROUND(Parámetros!Q19*Índices!$I17,5)),6),2)</f>
        <v>5384.94</v>
      </c>
      <c r="P19" s="36">
        <f t="shared" si="6"/>
        <v>3.7588999999999997E-2</v>
      </c>
      <c r="Q19" s="40" t="s">
        <v>15</v>
      </c>
      <c r="R19" s="130">
        <v>220</v>
      </c>
      <c r="S19" s="27">
        <v>4385.22</v>
      </c>
      <c r="T19" s="25">
        <f>ROUND(Parámetros!S19*ROUND((ROUND(Índices!$H17,5)*(ROUND(Parámetros!T19*Índices!$J17,5)+ROUND(Parámetros!U19*Índices!$K17,5))+ROUND(Parámetros!V19*Índices!$I17,5)),6),2)</f>
        <v>4545.12</v>
      </c>
      <c r="U19" s="137">
        <f t="shared" si="7"/>
        <v>3.6463000000000002E-2</v>
      </c>
    </row>
    <row r="20" spans="1:22" ht="13.5" thickBot="1" x14ac:dyDescent="0.25">
      <c r="B20" s="54">
        <f t="shared" si="3"/>
        <v>41671</v>
      </c>
      <c r="C20" s="54" t="s">
        <v>40</v>
      </c>
      <c r="D20" s="54" t="s">
        <v>13</v>
      </c>
      <c r="E20" s="124">
        <v>220</v>
      </c>
      <c r="F20" s="46">
        <v>4513.43</v>
      </c>
      <c r="G20" s="46">
        <f>ROUND(Parámetros!I20*ROUND((ROUND(Índices!$H18,5)*(ROUND(Parámetros!J20*Índices!$J18,5)+ROUND(Parámetros!K20*Índices!$K18,5))+ROUND(Parámetros!L20*Índices!$I18,5)),6),2)</f>
        <v>4719.08</v>
      </c>
      <c r="H20" s="136">
        <f t="shared" si="5"/>
        <v>4.5564E-2</v>
      </c>
      <c r="J20" s="116">
        <f t="shared" si="4"/>
        <v>41671</v>
      </c>
      <c r="K20" s="141" t="s">
        <v>40</v>
      </c>
      <c r="L20" s="116" t="s">
        <v>14</v>
      </c>
      <c r="M20" s="133">
        <v>220</v>
      </c>
      <c r="N20" s="118">
        <v>5189.8599999999997</v>
      </c>
      <c r="O20" s="118">
        <f>ROUND(Parámetros!N20*ROUND((ROUND(Índices!$H18,5)*(ROUND(Parámetros!O20*Índices!$J18,5)+ROUND(Parámetros!P20*Índices!$K18,5))+ROUND(Parámetros!Q20*Índices!$I18,5)),6),2)</f>
        <v>5434.96</v>
      </c>
      <c r="P20" s="119">
        <f t="shared" si="6"/>
        <v>4.7226999999999998E-2</v>
      </c>
      <c r="Q20" s="117" t="s">
        <v>15</v>
      </c>
      <c r="R20" s="133">
        <v>220</v>
      </c>
      <c r="S20" s="120">
        <v>4385.22</v>
      </c>
      <c r="T20" s="118">
        <f>ROUND(Parámetros!S20*ROUND((ROUND(Índices!$H18,5)*(ROUND(Parámetros!T20*Índices!$J18,5)+ROUND(Parámetros!U20*Índices!$K18,5))+ROUND(Parámetros!V20*Índices!$I18,5)),6),2)</f>
        <v>4585.55</v>
      </c>
      <c r="U20" s="142">
        <f t="shared" si="7"/>
        <v>4.5683000000000001E-2</v>
      </c>
    </row>
    <row r="21" spans="1:22" x14ac:dyDescent="0.2">
      <c r="B21" s="2">
        <f t="shared" si="3"/>
        <v>41699</v>
      </c>
      <c r="C21" s="2" t="s">
        <v>40</v>
      </c>
      <c r="D21" s="2" t="s">
        <v>13</v>
      </c>
      <c r="E21" s="125">
        <v>220</v>
      </c>
      <c r="F21" s="25">
        <v>4513.43</v>
      </c>
      <c r="G21" s="25">
        <f>ROUND(Parámetros!I21*ROUND((ROUND(Índices!$H19,5)*(ROUND(Parámetros!J21*Índices!$J19,5)+ROUND(Parámetros!K21*Índices!$K19,5))+ROUND(Parámetros!L21*Índices!$I19,5)),6),2)</f>
        <v>4820.13</v>
      </c>
      <c r="H21" s="137">
        <f t="shared" si="5"/>
        <v>6.7953E-2</v>
      </c>
      <c r="J21" s="90">
        <f t="shared" si="4"/>
        <v>41699</v>
      </c>
      <c r="K21" s="68" t="s">
        <v>44</v>
      </c>
      <c r="L21" s="90" t="s">
        <v>14</v>
      </c>
      <c r="M21" s="128">
        <v>220</v>
      </c>
      <c r="N21" s="101">
        <v>5553.54</v>
      </c>
      <c r="O21" s="101">
        <f>ROUND(Parámetros!N21*ROUND((ROUND(Índices!$H19,5)*(ROUND(Parámetros!O21*Índices!$J19,5)+ROUND(Parámetros!P21*Índices!$K19,5))+ROUND(Parámetros!Q21*Índices!$I19,5)),6),2)</f>
        <v>5553.54</v>
      </c>
      <c r="P21" s="115">
        <f t="shared" si="6"/>
        <v>0</v>
      </c>
      <c r="Q21" s="73" t="s">
        <v>15</v>
      </c>
      <c r="R21" s="128">
        <v>220</v>
      </c>
      <c r="S21" s="102">
        <v>4683.38</v>
      </c>
      <c r="T21" s="101">
        <f>ROUND(Parámetros!S21*ROUND((ROUND(Índices!$H19,5)*(ROUND(Parámetros!T21*Índices!$J19,5)+ROUND(Parámetros!U21*Índices!$K19,5))+ROUND(Parámetros!V21*Índices!$I19,5)),6),2)</f>
        <v>4683.38</v>
      </c>
      <c r="U21" s="139">
        <f t="shared" si="7"/>
        <v>0</v>
      </c>
    </row>
    <row r="22" spans="1:22" ht="13.5" thickBot="1" x14ac:dyDescent="0.25">
      <c r="A22" s="1"/>
      <c r="B22" s="94">
        <f t="shared" si="3"/>
        <v>41730</v>
      </c>
      <c r="C22" s="94" t="s">
        <v>40</v>
      </c>
      <c r="D22" s="94" t="s">
        <v>13</v>
      </c>
      <c r="E22" s="126">
        <v>220</v>
      </c>
      <c r="F22" s="78">
        <v>4513.43</v>
      </c>
      <c r="G22" s="78">
        <f>ROUND(Parámetros!I22*ROUND((ROUND(Índices!$H20,5)*(ROUND(Parámetros!J22*Índices!$J20,5)+ROUND(Parámetros!K22*Índices!$K20,5))+ROUND(Parámetros!L22*Índices!$I20,5)),6),2)</f>
        <v>4874.3900000000003</v>
      </c>
      <c r="H22" s="138">
        <f t="shared" si="5"/>
        <v>7.9975000000000004E-2</v>
      </c>
      <c r="J22" s="94">
        <f t="shared" si="4"/>
        <v>41730</v>
      </c>
      <c r="K22" s="77" t="s">
        <v>44</v>
      </c>
      <c r="L22" s="94" t="s">
        <v>14</v>
      </c>
      <c r="M22" s="131">
        <v>220</v>
      </c>
      <c r="N22" s="78">
        <v>5553.54</v>
      </c>
      <c r="O22" s="78">
        <f>ROUND(Parámetros!N22*ROUND((ROUND(Índices!$H20,5)*(ROUND(Parámetros!O22*Índices!$J20,5)+ROUND(Parámetros!P22*Índices!$K20,5))+ROUND(Parámetros!Q22*Índices!$I20,5)),6),2)</f>
        <v>5613.39</v>
      </c>
      <c r="P22" s="97">
        <f t="shared" si="6"/>
        <v>1.0777E-2</v>
      </c>
      <c r="Q22" s="82" t="s">
        <v>15</v>
      </c>
      <c r="R22" s="131">
        <v>220</v>
      </c>
      <c r="S22" s="79">
        <v>4683.38</v>
      </c>
      <c r="T22" s="78">
        <f>ROUND(Parámetros!S22*ROUND((ROUND(Índices!$H20,5)*(ROUND(Parámetros!T22*Índices!$J20,5)+ROUND(Parámetros!U22*Índices!$K20,5))+ROUND(Parámetros!V22*Índices!$I20,5)),6),2)</f>
        <v>4735.2</v>
      </c>
      <c r="U22" s="138">
        <f t="shared" si="7"/>
        <v>1.1065E-2</v>
      </c>
    </row>
    <row r="23" spans="1:22" x14ac:dyDescent="0.2">
      <c r="A23" s="1"/>
      <c r="B23" s="90">
        <f t="shared" si="3"/>
        <v>41760</v>
      </c>
      <c r="C23" s="90" t="s">
        <v>46</v>
      </c>
      <c r="D23" s="90" t="s">
        <v>13</v>
      </c>
      <c r="E23" s="123">
        <v>220</v>
      </c>
      <c r="F23" s="101">
        <v>4857.03</v>
      </c>
      <c r="G23" s="101">
        <f>ROUND(Parámetros!I23*ROUND((ROUND(Índices!$H21,5)*(ROUND(Parámetros!J23*Índices!$J21,5)+ROUND(Parámetros!K23*Índices!$K21,5))+ROUND(Parámetros!L23*Índices!$I21,5)),6),2)</f>
        <v>4848.74</v>
      </c>
      <c r="H23" s="139">
        <f t="shared" si="5"/>
        <v>-1.707E-3</v>
      </c>
      <c r="J23" s="90">
        <f t="shared" si="4"/>
        <v>41760</v>
      </c>
      <c r="K23" s="68" t="s">
        <v>46</v>
      </c>
      <c r="L23" s="90" t="s">
        <v>14</v>
      </c>
      <c r="M23" s="128">
        <v>220</v>
      </c>
      <c r="N23" s="101">
        <v>5597.18</v>
      </c>
      <c r="O23" s="101">
        <f>ROUND(Parámetros!N23*ROUND((ROUND(Índices!$H21,5)*(ROUND(Parámetros!O23*Índices!$J21,5)+ROUND(Parámetros!P23*Índices!$K21,5))+ROUND(Parámetros!Q23*Índices!$I21,5)),6),2)</f>
        <v>5573.64</v>
      </c>
      <c r="P23" s="115">
        <f t="shared" si="6"/>
        <v>-4.2059999999999997E-3</v>
      </c>
      <c r="Q23" s="73" t="s">
        <v>15</v>
      </c>
      <c r="R23" s="128">
        <v>220</v>
      </c>
      <c r="S23" s="102">
        <v>4719.3999999999996</v>
      </c>
      <c r="T23" s="101">
        <f>ROUND(Parámetros!S23*ROUND((ROUND(Índices!$H21,5)*(ROUND(Parámetros!T23*Índices!$J21,5)+ROUND(Parámetros!U23*Índices!$K21,5))+ROUND(Parámetros!V23*Índices!$I21,5)),6),2)</f>
        <v>4708.82</v>
      </c>
      <c r="U23" s="139">
        <f t="shared" si="7"/>
        <v>-2.2420000000000001E-3</v>
      </c>
    </row>
    <row r="24" spans="1:22" x14ac:dyDescent="0.2">
      <c r="A24" s="1"/>
      <c r="B24" s="54">
        <f t="shared" si="3"/>
        <v>41791</v>
      </c>
      <c r="C24" s="54" t="s">
        <v>46</v>
      </c>
      <c r="D24" s="54" t="s">
        <v>13</v>
      </c>
      <c r="E24" s="124">
        <v>220</v>
      </c>
      <c r="F24" s="46">
        <v>4857.03</v>
      </c>
      <c r="G24" s="46">
        <f>ROUND(Parámetros!I24*ROUND((ROUND(Índices!$H22,5)*(ROUND(Parámetros!J24*Índices!$J22,5)+ROUND(Parámetros!K24*Índices!$K22,5))+ROUND(Parámetros!L24*Índices!$I22,5)),6),2)</f>
        <v>4864.3</v>
      </c>
      <c r="H24" s="136">
        <f t="shared" ref="H24:H29" si="8">ROUND(G24/F24-1,6)</f>
        <v>1.4970000000000001E-3</v>
      </c>
      <c r="J24" s="54">
        <f t="shared" si="4"/>
        <v>41791</v>
      </c>
      <c r="K24" s="45" t="s">
        <v>46</v>
      </c>
      <c r="L24" s="54" t="s">
        <v>14</v>
      </c>
      <c r="M24" s="129">
        <v>220</v>
      </c>
      <c r="N24" s="46">
        <v>5597.18</v>
      </c>
      <c r="O24" s="46">
        <f>ROUND(Parámetros!N24*ROUND((ROUND(Índices!$H22,5)*(ROUND(Parámetros!O24*Índices!$J22,5)+ROUND(Parámetros!P24*Índices!$K22,5))+ROUND(Parámetros!Q24*Índices!$I22,5)),6),2)</f>
        <v>5593.94</v>
      </c>
      <c r="P24" s="58">
        <f t="shared" ref="P24:P29" si="9">ROUND(O24/N24-1,6)</f>
        <v>-5.7899999999999998E-4</v>
      </c>
      <c r="Q24" s="50" t="s">
        <v>15</v>
      </c>
      <c r="R24" s="129">
        <v>220</v>
      </c>
      <c r="S24" s="47">
        <v>4719.3999999999996</v>
      </c>
      <c r="T24" s="46">
        <f>ROUND(Parámetros!S24*ROUND((ROUND(Índices!$H22,5)*(ROUND(Parámetros!T24*Índices!$J22,5)+ROUND(Parámetros!U24*Índices!$K22,5))+ROUND(Parámetros!V24*Índices!$I22,5)),6),2)</f>
        <v>4724.5600000000004</v>
      </c>
      <c r="U24" s="136">
        <f t="shared" ref="U24:U29" si="10">ROUND(T24/S24-1,6)</f>
        <v>1.093E-3</v>
      </c>
    </row>
    <row r="25" spans="1:22" x14ac:dyDescent="0.2">
      <c r="A25" s="1"/>
      <c r="B25" s="2">
        <f t="shared" si="3"/>
        <v>41821</v>
      </c>
      <c r="C25" s="2" t="s">
        <v>46</v>
      </c>
      <c r="D25" s="2" t="s">
        <v>13</v>
      </c>
      <c r="E25" s="125">
        <v>220</v>
      </c>
      <c r="F25" s="25">
        <v>4857.03</v>
      </c>
      <c r="G25" s="25">
        <f>ROUND(Parámetros!I25*(Índices!H23*(Parámetros!J25*Índices!J23+Parámetros!K25*Índices!K23)+Parámetros!L25*Índices!I23),2)</f>
        <v>4854.93</v>
      </c>
      <c r="H25" s="137">
        <f t="shared" si="8"/>
        <v>-4.3199999999999998E-4</v>
      </c>
      <c r="J25" s="2">
        <f t="shared" si="4"/>
        <v>41821</v>
      </c>
      <c r="K25" s="42" t="s">
        <v>46</v>
      </c>
      <c r="L25" s="2" t="s">
        <v>14</v>
      </c>
      <c r="M25" s="130">
        <v>220</v>
      </c>
      <c r="N25" s="25">
        <v>5597.18</v>
      </c>
      <c r="O25" s="25">
        <f>ROUND(Parámetros!N25*(Índices!H23*(Parámetros!O25*Índices!J23+Parámetros!P25*Índices!K23)+Parámetros!Q25*Índices!I23),2)</f>
        <v>5589.72</v>
      </c>
      <c r="P25" s="36">
        <f t="shared" si="9"/>
        <v>-1.333E-3</v>
      </c>
      <c r="Q25" s="40" t="s">
        <v>15</v>
      </c>
      <c r="R25" s="130">
        <v>220</v>
      </c>
      <c r="S25" s="27">
        <v>4719.3999999999996</v>
      </c>
      <c r="T25" s="25">
        <f>ROUND(Parámetros!S25*(Índices!H23*(Parámetros!T25*Índices!J23+Parámetros!U25*Índices!K23)+Parámetros!V25*Índices!I23),2)</f>
        <v>4717.12</v>
      </c>
      <c r="U25" s="137">
        <f t="shared" si="10"/>
        <v>-4.8299999999999998E-4</v>
      </c>
    </row>
    <row r="26" spans="1:22" x14ac:dyDescent="0.2">
      <c r="A26" s="1"/>
      <c r="B26" s="54">
        <f t="shared" si="3"/>
        <v>41852</v>
      </c>
      <c r="C26" s="54" t="s">
        <v>46</v>
      </c>
      <c r="D26" s="54" t="s">
        <v>13</v>
      </c>
      <c r="E26" s="124">
        <v>220</v>
      </c>
      <c r="F26" s="46">
        <v>4857.03</v>
      </c>
      <c r="G26" s="46">
        <f>ROUND(Parámetros!I26*(Índices!H24*(Parámetros!J26*Índices!J24+Parámetros!K26*Índices!K24)+Parámetros!L26*Índices!I24),2)</f>
        <v>4889.2</v>
      </c>
      <c r="H26" s="136">
        <f t="shared" si="8"/>
        <v>6.6230000000000004E-3</v>
      </c>
      <c r="J26" s="54">
        <f t="shared" si="4"/>
        <v>41852</v>
      </c>
      <c r="K26" s="45" t="s">
        <v>46</v>
      </c>
      <c r="L26" s="54" t="s">
        <v>14</v>
      </c>
      <c r="M26" s="129">
        <v>220</v>
      </c>
      <c r="N26" s="46">
        <v>5597.18</v>
      </c>
      <c r="O26" s="46">
        <f>ROUND(Parámetros!N26*(Índices!H24*(Parámetros!O26*Índices!J24+Parámetros!P26*Índices!K24)+Parámetros!Q26*Índices!I24),2)</f>
        <v>5636.59</v>
      </c>
      <c r="P26" s="58">
        <f t="shared" si="9"/>
        <v>7.0410000000000004E-3</v>
      </c>
      <c r="Q26" s="50" t="s">
        <v>15</v>
      </c>
      <c r="R26" s="129">
        <v>220</v>
      </c>
      <c r="S26" s="47">
        <v>4719.3999999999996</v>
      </c>
      <c r="T26" s="46">
        <f>ROUND(Parámetros!S26*(Índices!H24*(Parámetros!T26*Índices!J24+Parámetros!U26*Índices!K24)+Parámetros!V26*Índices!I24),2)</f>
        <v>4751.7</v>
      </c>
      <c r="U26" s="136">
        <f t="shared" si="10"/>
        <v>6.8440000000000003E-3</v>
      </c>
    </row>
    <row r="27" spans="1:22" ht="13.5" thickBot="1" x14ac:dyDescent="0.25">
      <c r="A27" s="1"/>
      <c r="B27" s="2">
        <f t="shared" si="3"/>
        <v>41883</v>
      </c>
      <c r="C27" s="2" t="s">
        <v>46</v>
      </c>
      <c r="D27" s="2" t="s">
        <v>13</v>
      </c>
      <c r="E27" s="125">
        <v>220</v>
      </c>
      <c r="F27" s="25">
        <v>4857.03</v>
      </c>
      <c r="G27" s="25">
        <f>ROUND(Parámetros!I27*(Índices!H25*(Parámetros!J27*Índices!J25+Parámetros!K27*Índices!K25)+Parámetros!L27*Índices!I25),2)</f>
        <v>5031.4799999999996</v>
      </c>
      <c r="H27" s="137">
        <f t="shared" si="8"/>
        <v>3.5916999999999998E-2</v>
      </c>
      <c r="J27" s="143">
        <f t="shared" si="4"/>
        <v>41883</v>
      </c>
      <c r="K27" s="144" t="s">
        <v>46</v>
      </c>
      <c r="L27" s="143" t="s">
        <v>14</v>
      </c>
      <c r="M27" s="145">
        <v>220</v>
      </c>
      <c r="N27" s="146">
        <v>5597.18</v>
      </c>
      <c r="O27" s="146">
        <f>ROUND(Parámetros!N27*(Índices!H25*(Parámetros!O27*Índices!J25+Parámetros!P27*Índices!K25)+Parámetros!Q27*Índices!I25),2)</f>
        <v>5805.37</v>
      </c>
      <c r="P27" s="147">
        <f t="shared" si="9"/>
        <v>3.7196E-2</v>
      </c>
      <c r="Q27" s="148" t="s">
        <v>15</v>
      </c>
      <c r="R27" s="145">
        <v>220</v>
      </c>
      <c r="S27" s="149">
        <v>4719.3999999999996</v>
      </c>
      <c r="T27" s="146">
        <f>ROUND(Parámetros!S27*(Índices!H25*(Parámetros!T27*Índices!J25+Parámetros!U27*Índices!K25)+Parámetros!V27*Índices!I25),2)</f>
        <v>4889.76</v>
      </c>
      <c r="U27" s="150">
        <f t="shared" si="10"/>
        <v>3.6097999999999998E-2</v>
      </c>
      <c r="V27" s="1"/>
    </row>
    <row r="28" spans="1:22" ht="13.5" thickBot="1" x14ac:dyDescent="0.25">
      <c r="A28" s="1"/>
      <c r="B28" s="94">
        <f t="shared" si="3"/>
        <v>41913</v>
      </c>
      <c r="C28" s="94" t="s">
        <v>46</v>
      </c>
      <c r="D28" s="94" t="s">
        <v>13</v>
      </c>
      <c r="E28" s="126">
        <v>220</v>
      </c>
      <c r="F28" s="78">
        <v>4857.03</v>
      </c>
      <c r="G28" s="78">
        <f>ROUND(Parámetros!I28*(Índices!H26*(Parámetros!J28*Índices!J26+Parámetros!K28*Índices!K26)+Parámetros!L28*Índices!I26),2)</f>
        <v>5110.91</v>
      </c>
      <c r="H28" s="138">
        <f t="shared" si="8"/>
        <v>5.2270999999999998E-2</v>
      </c>
      <c r="J28" s="151">
        <f t="shared" si="4"/>
        <v>41913</v>
      </c>
      <c r="K28" s="152" t="s">
        <v>47</v>
      </c>
      <c r="L28" s="151" t="s">
        <v>14</v>
      </c>
      <c r="M28" s="153">
        <v>220</v>
      </c>
      <c r="N28" s="154">
        <v>5906.69</v>
      </c>
      <c r="O28" s="154">
        <f>ROUND(Parámetros!N28*(Índices!H26*(Parámetros!O28*Índices!J26+Parámetros!P28*Índices!K26)+Parámetros!Q28*Índices!I26),2)</f>
        <v>5906.69</v>
      </c>
      <c r="P28" s="155">
        <f t="shared" si="9"/>
        <v>0</v>
      </c>
      <c r="Q28" s="156" t="s">
        <v>15</v>
      </c>
      <c r="R28" s="153">
        <v>220</v>
      </c>
      <c r="S28" s="157">
        <v>4968.46</v>
      </c>
      <c r="T28" s="154">
        <f>ROUND(Parámetros!S28*(Índices!H26*(Parámetros!T28*Índices!J26+Parámetros!U28*Índices!K26)+Parámetros!V28*Índices!I26),2)</f>
        <v>4968.45</v>
      </c>
      <c r="U28" s="158">
        <f t="shared" si="10"/>
        <v>-1.9999999999999999E-6</v>
      </c>
      <c r="V28" s="1"/>
    </row>
    <row r="29" spans="1:22" x14ac:dyDescent="0.2">
      <c r="A29" s="1"/>
      <c r="B29" s="90">
        <f t="shared" si="3"/>
        <v>41944</v>
      </c>
      <c r="C29" s="90" t="s">
        <v>49</v>
      </c>
      <c r="D29" s="90" t="s">
        <v>13</v>
      </c>
      <c r="E29" s="123">
        <v>220</v>
      </c>
      <c r="F29" s="101">
        <v>5102.8900000000003</v>
      </c>
      <c r="G29" s="101">
        <f>ROUND(Parámetros!I29*(Índices!H27*(Parámetros!J29*Índices!J27+Parámetros!K29*Índices!K27)+Parámetros!L29*Índices!I27),2)</f>
        <v>5097.9799999999996</v>
      </c>
      <c r="H29" s="139">
        <f t="shared" si="8"/>
        <v>-9.6199999999999996E-4</v>
      </c>
      <c r="J29" s="86">
        <f t="shared" si="4"/>
        <v>41944</v>
      </c>
      <c r="K29" s="59" t="s">
        <v>49</v>
      </c>
      <c r="L29" s="86" t="s">
        <v>14</v>
      </c>
      <c r="M29" s="132">
        <v>220</v>
      </c>
      <c r="N29" s="60">
        <v>5898.97</v>
      </c>
      <c r="O29" s="60">
        <f>ROUND(Parámetros!N29*(Índices!H27*(Parámetros!O29*Índices!J27+Parámetros!P29*Índices!K27)+Parámetros!Q29*Índices!I27),2)</f>
        <v>5890.31</v>
      </c>
      <c r="P29" s="95">
        <f t="shared" si="9"/>
        <v>-1.4679999999999999E-3</v>
      </c>
      <c r="Q29" s="64" t="s">
        <v>15</v>
      </c>
      <c r="R29" s="132">
        <v>220</v>
      </c>
      <c r="S29" s="61">
        <v>4960.99</v>
      </c>
      <c r="T29" s="60">
        <f>ROUND(Parámetros!S29*(Índices!H27*(Parámetros!T29*Índices!J27+Parámetros!U29*Índices!K27)+Parámetros!V29*Índices!I27),2)</f>
        <v>4956.01</v>
      </c>
      <c r="U29" s="140">
        <f t="shared" si="10"/>
        <v>-1.0039999999999999E-3</v>
      </c>
      <c r="V29" s="1"/>
    </row>
    <row r="30" spans="1:22" x14ac:dyDescent="0.2">
      <c r="A30" s="1"/>
      <c r="B30" s="54">
        <f t="shared" si="3"/>
        <v>41974</v>
      </c>
      <c r="C30" s="54" t="s">
        <v>49</v>
      </c>
      <c r="D30" s="54" t="s">
        <v>13</v>
      </c>
      <c r="E30" s="124">
        <v>220</v>
      </c>
      <c r="F30" s="46">
        <v>5102.8900000000003</v>
      </c>
      <c r="G30" s="46">
        <f>ROUND(Parámetros!I30*(Índices!H28*(Parámetros!J30*Índices!J28+Parámetros!K30*Índices!K28)+Parámetros!L30*Índices!I28),2)</f>
        <v>5137.87</v>
      </c>
      <c r="H30" s="136">
        <f t="shared" ref="H30:H35" si="11">ROUND(G30/F30-1,6)</f>
        <v>6.855E-3</v>
      </c>
      <c r="J30" s="54">
        <f t="shared" si="4"/>
        <v>41974</v>
      </c>
      <c r="K30" s="45" t="s">
        <v>49</v>
      </c>
      <c r="L30" s="54" t="s">
        <v>14</v>
      </c>
      <c r="M30" s="129">
        <v>220</v>
      </c>
      <c r="N30" s="46">
        <v>5898.97</v>
      </c>
      <c r="O30" s="46">
        <f>ROUND(Parámetros!N30*(Índices!H28*(Parámetros!O30*Índices!J28+Parámetros!P30*Índices!K28)+Parámetros!Q30*Índices!I28),2)</f>
        <v>5935.24</v>
      </c>
      <c r="P30" s="58">
        <f t="shared" ref="P30:P35" si="12">ROUND(O30/N30-1,6)</f>
        <v>6.149E-3</v>
      </c>
      <c r="Q30" s="50" t="s">
        <v>15</v>
      </c>
      <c r="R30" s="129">
        <v>220</v>
      </c>
      <c r="S30" s="47">
        <v>4960.99</v>
      </c>
      <c r="T30" s="46">
        <f>ROUND(Parámetros!S30*(Índices!H28*(Parámetros!T30*Índices!J28+Parámetros!U30*Índices!K28)+Parámetros!V30*Índices!I28),2)</f>
        <v>4994.66</v>
      </c>
      <c r="U30" s="136">
        <f t="shared" ref="U30:U35" si="13">ROUND(T30/S30-1,6)</f>
        <v>6.7869999999999996E-3</v>
      </c>
      <c r="V30" s="1"/>
    </row>
    <row r="31" spans="1:22" x14ac:dyDescent="0.2">
      <c r="A31" s="1"/>
      <c r="B31" s="2">
        <f t="shared" si="3"/>
        <v>42005</v>
      </c>
      <c r="C31" s="2" t="s">
        <v>49</v>
      </c>
      <c r="D31" s="2" t="s">
        <v>13</v>
      </c>
      <c r="E31" s="125">
        <v>220</v>
      </c>
      <c r="F31" s="25">
        <v>5102.8900000000003</v>
      </c>
      <c r="G31" s="25">
        <f>ROUND(Parámetros!I31*(Índices!H29*(Parámetros!J31*Índices!J29+Parámetros!K31*Índices!K29)+Parámetros!L31*Índices!I29),2)</f>
        <v>5235.88</v>
      </c>
      <c r="H31" s="137">
        <f t="shared" si="11"/>
        <v>2.6061999999999998E-2</v>
      </c>
      <c r="J31" s="2">
        <f t="shared" si="4"/>
        <v>42005</v>
      </c>
      <c r="K31" s="42" t="s">
        <v>49</v>
      </c>
      <c r="L31" s="2" t="s">
        <v>14</v>
      </c>
      <c r="M31" s="130">
        <v>220</v>
      </c>
      <c r="N31" s="25">
        <v>5898.97</v>
      </c>
      <c r="O31" s="25">
        <f>ROUND(Parámetros!N31*(Índices!H29*(Parámetros!O31*Índices!J29+Parámetros!P31*Índices!K29)+Parámetros!Q31*Índices!I29),2)</f>
        <v>6055.37</v>
      </c>
      <c r="P31" s="36">
        <f t="shared" si="12"/>
        <v>2.6512999999999998E-2</v>
      </c>
      <c r="Q31" s="40" t="s">
        <v>15</v>
      </c>
      <c r="R31" s="130">
        <v>220</v>
      </c>
      <c r="S31" s="27">
        <v>4960.99</v>
      </c>
      <c r="T31" s="25">
        <f>ROUND(Parámetros!S31*(Índices!H29*(Parámetros!T31*Índices!J29+Parámetros!U31*Índices!K29)+Parámetros!V31*Índices!I29),2)</f>
        <v>5090.53</v>
      </c>
      <c r="U31" s="137">
        <f t="shared" si="13"/>
        <v>2.6112E-2</v>
      </c>
      <c r="V31" s="1"/>
    </row>
    <row r="32" spans="1:22" x14ac:dyDescent="0.2">
      <c r="A32" s="1"/>
      <c r="B32" s="54">
        <f t="shared" si="3"/>
        <v>42036</v>
      </c>
      <c r="C32" s="54" t="s">
        <v>49</v>
      </c>
      <c r="D32" s="54" t="s">
        <v>13</v>
      </c>
      <c r="E32" s="124">
        <v>220</v>
      </c>
      <c r="F32" s="46">
        <v>5102.8900000000003</v>
      </c>
      <c r="G32" s="46">
        <f>ROUND(Parámetros!I32*(Índices!H30*(Parámetros!J32*Índices!J30+Parámetros!K32*Índices!K30)+Parámetros!L32*Índices!I30),2)</f>
        <v>5280.49</v>
      </c>
      <c r="H32" s="136">
        <f t="shared" si="11"/>
        <v>3.4804000000000002E-2</v>
      </c>
      <c r="J32" s="54">
        <f t="shared" si="4"/>
        <v>42036</v>
      </c>
      <c r="K32" s="45" t="s">
        <v>49</v>
      </c>
      <c r="L32" s="54" t="s">
        <v>14</v>
      </c>
      <c r="M32" s="129">
        <v>220</v>
      </c>
      <c r="N32" s="46">
        <v>5898.97</v>
      </c>
      <c r="O32" s="46">
        <f>ROUND(Parámetros!N32*(Índices!H30*(Parámetros!O32*Índices!J30+Parámetros!P32*Índices!K30)+Parámetros!Q32*Índices!I30),2)</f>
        <v>6103.21</v>
      </c>
      <c r="P32" s="58">
        <f t="shared" si="12"/>
        <v>3.4623000000000001E-2</v>
      </c>
      <c r="Q32" s="50" t="s">
        <v>15</v>
      </c>
      <c r="R32" s="129">
        <v>220</v>
      </c>
      <c r="S32" s="47">
        <v>4960.99</v>
      </c>
      <c r="T32" s="46">
        <f>ROUND(Parámetros!S32*(Índices!H30*(Parámetros!T32*Índices!J30+Parámetros!U32*Índices!K30)+Parámetros!V32*Índices!I30),2)</f>
        <v>5132.5</v>
      </c>
      <c r="U32" s="136">
        <f t="shared" si="13"/>
        <v>3.4571999999999999E-2</v>
      </c>
      <c r="V32" s="1"/>
    </row>
    <row r="33" spans="2:21" x14ac:dyDescent="0.2">
      <c r="B33" s="2">
        <f t="shared" si="3"/>
        <v>42064</v>
      </c>
      <c r="C33" s="2" t="s">
        <v>49</v>
      </c>
      <c r="D33" s="2" t="s">
        <v>13</v>
      </c>
      <c r="E33" s="125">
        <v>220</v>
      </c>
      <c r="F33" s="25">
        <v>5102.8900000000003</v>
      </c>
      <c r="G33" s="25">
        <f>ROUND(Parámetros!I33*(Índices!H31*(Parámetros!J33*Índices!J31+Parámetros!K33*Índices!K31)+Parámetros!L33*Índices!I31),2)</f>
        <v>5313.98</v>
      </c>
      <c r="H33" s="137">
        <f t="shared" si="11"/>
        <v>4.1367000000000001E-2</v>
      </c>
      <c r="J33" s="2">
        <f t="shared" si="4"/>
        <v>42064</v>
      </c>
      <c r="K33" s="42" t="s">
        <v>49</v>
      </c>
      <c r="L33" s="2" t="s">
        <v>14</v>
      </c>
      <c r="M33" s="130">
        <v>220</v>
      </c>
      <c r="N33" s="25">
        <v>5898.97</v>
      </c>
      <c r="O33" s="25">
        <f>ROUND(Parámetros!N33*(Índices!H31*(Parámetros!O33*Índices!J31+Parámetros!P33*Índices!K31)+Parámetros!Q33*Índices!I31),2)</f>
        <v>6136.04</v>
      </c>
      <c r="P33" s="36">
        <f t="shared" si="12"/>
        <v>4.0188000000000001E-2</v>
      </c>
      <c r="Q33" s="40" t="s">
        <v>15</v>
      </c>
      <c r="R33" s="130">
        <v>220</v>
      </c>
      <c r="S33" s="27">
        <v>4960.99</v>
      </c>
      <c r="T33" s="25">
        <f>ROUND(Parámetros!S33*(Índices!H31*(Parámetros!T33*Índices!J31+Parámetros!U33*Índices!K31)+Parámetros!V33*Índices!I31),2)</f>
        <v>5163.5200000000004</v>
      </c>
      <c r="U33" s="137">
        <f t="shared" si="13"/>
        <v>4.0825E-2</v>
      </c>
    </row>
    <row r="34" spans="2:21" ht="13.5" thickBot="1" x14ac:dyDescent="0.25">
      <c r="B34" s="94">
        <f t="shared" si="3"/>
        <v>42095</v>
      </c>
      <c r="C34" s="94" t="s">
        <v>49</v>
      </c>
      <c r="D34" s="94" t="s">
        <v>13</v>
      </c>
      <c r="E34" s="126">
        <v>220</v>
      </c>
      <c r="F34" s="78">
        <v>5102.8900000000003</v>
      </c>
      <c r="G34" s="78">
        <f>ROUND(Parámetros!I34*(Índices!H32*(Parámetros!J34*Índices!J32+Parámetros!K34*Índices!K32)+Parámetros!L34*Índices!I32),2)</f>
        <v>5346.35</v>
      </c>
      <c r="H34" s="138">
        <f t="shared" si="11"/>
        <v>4.7710000000000002E-2</v>
      </c>
      <c r="J34" s="94">
        <f t="shared" si="4"/>
        <v>42095</v>
      </c>
      <c r="K34" s="77" t="s">
        <v>49</v>
      </c>
      <c r="L34" s="94" t="s">
        <v>14</v>
      </c>
      <c r="M34" s="131">
        <v>220</v>
      </c>
      <c r="N34" s="78">
        <v>5898.97</v>
      </c>
      <c r="O34" s="78">
        <f>ROUND(Parámetros!N34*(Índices!H32*(Parámetros!O34*Índices!J32+Parámetros!P34*Índices!K32)+Parámetros!Q34*Índices!I32),2)</f>
        <v>6161.16</v>
      </c>
      <c r="P34" s="97">
        <f>ROUND(O34/N34-1,6)</f>
        <v>4.4447E-2</v>
      </c>
      <c r="Q34" s="82" t="s">
        <v>15</v>
      </c>
      <c r="R34" s="131">
        <v>220</v>
      </c>
      <c r="S34" s="79">
        <v>4960.99</v>
      </c>
      <c r="T34" s="78">
        <f>ROUND(Parámetros!S34*(Índices!H32*(Parámetros!T34*Índices!J32+Parámetros!U34*Índices!K32)+Parámetros!V34*Índices!I32),2)</f>
        <v>5192.2299999999996</v>
      </c>
      <c r="U34" s="138">
        <f t="shared" si="13"/>
        <v>4.6612000000000001E-2</v>
      </c>
    </row>
    <row r="35" spans="2:21" x14ac:dyDescent="0.2">
      <c r="B35" s="90">
        <f t="shared" si="3"/>
        <v>42125</v>
      </c>
      <c r="C35" s="90" t="s">
        <v>57</v>
      </c>
      <c r="D35" s="90" t="s">
        <v>13</v>
      </c>
      <c r="E35" s="123">
        <v>220</v>
      </c>
      <c r="F35" s="101">
        <v>5338.29</v>
      </c>
      <c r="G35" s="101">
        <f>ROUND(Parámetros!I35*(Índices!H33*(Parámetros!J35*Índices!J33+Parámetros!K35*Índices!K33)+Parámetros!L35*Índices!I33),2)</f>
        <v>5277.64</v>
      </c>
      <c r="H35" s="139">
        <f t="shared" si="11"/>
        <v>-1.1361E-2</v>
      </c>
      <c r="J35" s="90">
        <f t="shared" si="4"/>
        <v>42125</v>
      </c>
      <c r="K35" s="68" t="s">
        <v>57</v>
      </c>
      <c r="L35" s="90" t="s">
        <v>14</v>
      </c>
      <c r="M35" s="128">
        <v>220</v>
      </c>
      <c r="N35" s="101">
        <v>6154.02</v>
      </c>
      <c r="O35" s="101">
        <f>ROUND(Parámetros!N35*(Índices!H33*(Parámetros!O35*Índices!J33+Parámetros!P35*Índices!K33)+Parámetros!Q35*Índices!I33),2)</f>
        <v>6068.78</v>
      </c>
      <c r="P35" s="115">
        <f t="shared" si="12"/>
        <v>-1.3851E-2</v>
      </c>
      <c r="Q35" s="73" t="s">
        <v>15</v>
      </c>
      <c r="R35" s="128">
        <v>220</v>
      </c>
      <c r="S35" s="102">
        <v>5184.9399999999996</v>
      </c>
      <c r="T35" s="101">
        <f>ROUND(Parámetros!S35*(Índices!H33*(Parámetros!T35*Índices!J33+Parámetros!U35*Índices!K33)+Parámetros!V35*Índices!I33),2)</f>
        <v>5123.58</v>
      </c>
      <c r="U35" s="139">
        <f t="shared" si="13"/>
        <v>-1.1834000000000001E-2</v>
      </c>
    </row>
    <row r="36" spans="2:21" x14ac:dyDescent="0.2">
      <c r="B36" s="54">
        <f t="shared" si="3"/>
        <v>42156</v>
      </c>
      <c r="C36" s="54" t="s">
        <v>57</v>
      </c>
      <c r="D36" s="54" t="s">
        <v>13</v>
      </c>
      <c r="E36" s="124">
        <v>220</v>
      </c>
      <c r="F36" s="46">
        <v>5338.29</v>
      </c>
      <c r="G36" s="46">
        <f>ROUND(Parámetros!I36*(Índices!H34*(Parámetros!J36*Índices!J34+Parámetros!K36*Índices!K34)+Parámetros!L36*Índices!I34),2)</f>
        <v>5250.42</v>
      </c>
      <c r="H36" s="136">
        <f t="shared" ref="H36:H41" si="14">ROUND(G36/F36-1,6)</f>
        <v>-1.6459999999999999E-2</v>
      </c>
      <c r="J36" s="54">
        <f t="shared" si="4"/>
        <v>42156</v>
      </c>
      <c r="K36" s="45" t="s">
        <v>57</v>
      </c>
      <c r="L36" s="54" t="s">
        <v>14</v>
      </c>
      <c r="M36" s="129">
        <v>220</v>
      </c>
      <c r="N36" s="46">
        <v>6154.02</v>
      </c>
      <c r="O36" s="46">
        <f>ROUND(Parámetros!N36*(Índices!H34*(Parámetros!O36*Índices!J34+Parámetros!P36*Índices!K34)+Parámetros!Q36*Índices!I34),2)</f>
        <v>6018.41</v>
      </c>
      <c r="P36" s="58">
        <f t="shared" ref="P36:P41" si="15">ROUND(O36/N36-1,6)</f>
        <v>-2.2036E-2</v>
      </c>
      <c r="Q36" s="50" t="s">
        <v>15</v>
      </c>
      <c r="R36" s="129">
        <v>220</v>
      </c>
      <c r="S36" s="47">
        <v>5184.9399999999996</v>
      </c>
      <c r="T36" s="46">
        <f>ROUND(Parámetros!S36*(Índices!H34*(Parámetros!T36*Índices!J34+Parámetros!U36*Índices!K34)+Parámetros!V36*Índices!I34),2)</f>
        <v>5093.58</v>
      </c>
      <c r="U36" s="136">
        <f t="shared" ref="U36:U41" si="16">ROUND(T36/S36-1,6)</f>
        <v>-1.762E-2</v>
      </c>
    </row>
    <row r="37" spans="2:21" x14ac:dyDescent="0.2">
      <c r="B37" s="2">
        <f t="shared" si="3"/>
        <v>42186</v>
      </c>
      <c r="C37" s="2" t="s">
        <v>57</v>
      </c>
      <c r="D37" s="2" t="s">
        <v>13</v>
      </c>
      <c r="E37" s="125">
        <v>220</v>
      </c>
      <c r="F37" s="25">
        <v>5338.29</v>
      </c>
      <c r="G37" s="25">
        <f>ROUND(Parámetros!I37*(Índices!H35*(Parámetros!J37*Índices!J35+Parámetros!K37*Índices!K35)+Parámetros!L37*Índices!I35),2)</f>
        <v>5307.61</v>
      </c>
      <c r="H37" s="137">
        <f t="shared" si="14"/>
        <v>-5.7470000000000004E-3</v>
      </c>
      <c r="J37" s="2">
        <f t="shared" si="4"/>
        <v>42186</v>
      </c>
      <c r="K37" s="42" t="s">
        <v>57</v>
      </c>
      <c r="L37" s="2" t="s">
        <v>14</v>
      </c>
      <c r="M37" s="130">
        <v>220</v>
      </c>
      <c r="N37" s="25">
        <v>6154.02</v>
      </c>
      <c r="O37" s="25">
        <f>ROUND(Parámetros!N37*(Índices!H35*(Parámetros!O37*Índices!J35+Parámetros!P37*Índices!K35)+Parámetros!Q37*Índices!I35),2)</f>
        <v>6081.17</v>
      </c>
      <c r="P37" s="36">
        <f t="shared" si="15"/>
        <v>-1.1838E-2</v>
      </c>
      <c r="Q37" s="40" t="s">
        <v>15</v>
      </c>
      <c r="R37" s="130">
        <v>220</v>
      </c>
      <c r="S37" s="27">
        <v>5184.9399999999996</v>
      </c>
      <c r="T37" s="25">
        <f>ROUND(Parámetros!S37*(Índices!H35*(Parámetros!T37*Índices!J35+Parámetros!U37*Índices!K35)+Parámetros!V37*Índices!I35),2)</f>
        <v>5148.03</v>
      </c>
      <c r="U37" s="137">
        <f t="shared" si="16"/>
        <v>-7.1190000000000003E-3</v>
      </c>
    </row>
    <row r="38" spans="2:21" x14ac:dyDescent="0.2">
      <c r="B38" s="54">
        <f t="shared" si="3"/>
        <v>42217</v>
      </c>
      <c r="C38" s="54" t="s">
        <v>57</v>
      </c>
      <c r="D38" s="54" t="s">
        <v>13</v>
      </c>
      <c r="E38" s="124">
        <v>220</v>
      </c>
      <c r="F38" s="46">
        <v>5338.29</v>
      </c>
      <c r="G38" s="46">
        <f>ROUND(Parámetros!I38*(Índices!H36*(Parámetros!J38*Índices!J36+Parámetros!K38*Índices!K36)+Parámetros!L38*Índices!I36),2)</f>
        <v>5426.3</v>
      </c>
      <c r="H38" s="136">
        <f t="shared" si="14"/>
        <v>1.6487000000000002E-2</v>
      </c>
      <c r="J38" s="54">
        <f t="shared" si="4"/>
        <v>42217</v>
      </c>
      <c r="K38" s="45" t="s">
        <v>57</v>
      </c>
      <c r="L38" s="54" t="s">
        <v>14</v>
      </c>
      <c r="M38" s="129">
        <v>220</v>
      </c>
      <c r="N38" s="46">
        <v>6154.02</v>
      </c>
      <c r="O38" s="46">
        <f>ROUND(Parámetros!N38*(Índices!H36*(Parámetros!O38*Índices!J36+Parámetros!P38*Índices!K36)+Parámetros!Q38*Índices!I36),2)</f>
        <v>6216.37</v>
      </c>
      <c r="P38" s="58">
        <f t="shared" si="15"/>
        <v>1.0132E-2</v>
      </c>
      <c r="Q38" s="50" t="s">
        <v>15</v>
      </c>
      <c r="R38" s="129">
        <v>220</v>
      </c>
      <c r="S38" s="47">
        <v>5184.9399999999996</v>
      </c>
      <c r="T38" s="46">
        <f>ROUND(Parámetros!S38*(Índices!H36*(Parámetros!T38*Índices!J36+Parámetros!U38*Índices!K36)+Parámetros!V38*Índices!I36),2)</f>
        <v>5262.13</v>
      </c>
      <c r="U38" s="136">
        <f t="shared" si="16"/>
        <v>1.4886999999999999E-2</v>
      </c>
    </row>
    <row r="39" spans="2:21" s="159" customFormat="1" x14ac:dyDescent="0.2">
      <c r="B39" s="2">
        <f t="shared" si="3"/>
        <v>42248</v>
      </c>
      <c r="C39" s="2" t="s">
        <v>57</v>
      </c>
      <c r="D39" s="2" t="s">
        <v>13</v>
      </c>
      <c r="E39" s="125">
        <v>220</v>
      </c>
      <c r="F39" s="161">
        <v>5338.29</v>
      </c>
      <c r="G39" s="161">
        <f>ROUND(Parámetros!I39*(Índices!H37*(Parámetros!J39*Índices!J37+Parámetros!K39*Índices!K37)+Parámetros!L39*Índices!I37),2)</f>
        <v>5657.76</v>
      </c>
      <c r="H39" s="162">
        <f t="shared" si="14"/>
        <v>5.9845000000000002E-2</v>
      </c>
      <c r="I39" s="160"/>
      <c r="J39" s="2">
        <f t="shared" si="4"/>
        <v>42248</v>
      </c>
      <c r="K39" s="42" t="s">
        <v>57</v>
      </c>
      <c r="L39" s="2" t="s">
        <v>14</v>
      </c>
      <c r="M39" s="130">
        <v>220</v>
      </c>
      <c r="N39" s="161">
        <v>6154.02</v>
      </c>
      <c r="O39" s="161">
        <f>ROUND(Parámetros!N39*(Índices!H37*(Parámetros!O39*Índices!J37+Parámetros!P39*Índices!K37)+Parámetros!Q39*Índices!I37),2)</f>
        <v>6486.5</v>
      </c>
      <c r="P39" s="163">
        <f t="shared" si="15"/>
        <v>5.4025999999999998E-2</v>
      </c>
      <c r="Q39" s="40" t="s">
        <v>15</v>
      </c>
      <c r="R39" s="130">
        <v>220</v>
      </c>
      <c r="S39" s="164">
        <v>5184.9399999999996</v>
      </c>
      <c r="T39" s="161">
        <f>ROUND(Parámetros!S39*(Índices!H37*(Parámetros!T39*Índices!J37+Parámetros!U39*Índices!K37)+Parámetros!V39*Índices!I37),2)</f>
        <v>5485.81</v>
      </c>
      <c r="U39" s="162">
        <f t="shared" si="16"/>
        <v>5.8028000000000003E-2</v>
      </c>
    </row>
    <row r="40" spans="2:21" ht="13.5" thickBot="1" x14ac:dyDescent="0.25">
      <c r="B40" s="94">
        <f t="shared" si="3"/>
        <v>42278</v>
      </c>
      <c r="C40" s="94" t="s">
        <v>57</v>
      </c>
      <c r="D40" s="94" t="s">
        <v>13</v>
      </c>
      <c r="E40" s="126">
        <v>220</v>
      </c>
      <c r="F40" s="78">
        <v>5338.29</v>
      </c>
      <c r="G40" s="78">
        <f>ROUND(Parámetros!I40*(Índices!H38*(Parámetros!J40*Índices!J38+Parámetros!K40*Índices!K38)+Parámetros!L40*Índices!I38),2)</f>
        <v>5656.77</v>
      </c>
      <c r="H40" s="138">
        <f t="shared" si="14"/>
        <v>5.9659999999999998E-2</v>
      </c>
      <c r="J40" s="94">
        <f t="shared" si="4"/>
        <v>42278</v>
      </c>
      <c r="K40" s="77" t="s">
        <v>57</v>
      </c>
      <c r="L40" s="94" t="s">
        <v>14</v>
      </c>
      <c r="M40" s="131">
        <v>220</v>
      </c>
      <c r="N40" s="78">
        <v>6154.02</v>
      </c>
      <c r="O40" s="78">
        <f>ROUND(Parámetros!N40*(Índices!H38*(Parámetros!O40*Índices!J38+Parámetros!P40*Índices!K38)+Parámetros!Q40*Índices!I38),2)</f>
        <v>6489.39</v>
      </c>
      <c r="P40" s="97">
        <f t="shared" si="15"/>
        <v>5.4496000000000003E-2</v>
      </c>
      <c r="Q40" s="82" t="s">
        <v>15</v>
      </c>
      <c r="R40" s="131">
        <v>220</v>
      </c>
      <c r="S40" s="79">
        <v>5184.9399999999996</v>
      </c>
      <c r="T40" s="78">
        <f>ROUND(Parámetros!S40*(Índices!H38*(Parámetros!T40*Índices!J38+Parámetros!U40*Índices!K38)+Parámetros!V40*Índices!I38),2)</f>
        <v>5486.05</v>
      </c>
      <c r="U40" s="138">
        <f t="shared" si="16"/>
        <v>5.8074000000000001E-2</v>
      </c>
    </row>
    <row r="41" spans="2:21" x14ac:dyDescent="0.2">
      <c r="B41" s="90">
        <f t="shared" si="3"/>
        <v>42309</v>
      </c>
      <c r="C41" s="90" t="s">
        <v>60</v>
      </c>
      <c r="D41" s="90" t="s">
        <v>13</v>
      </c>
      <c r="E41" s="123">
        <v>220</v>
      </c>
      <c r="F41" s="101">
        <v>5645.62</v>
      </c>
      <c r="G41" s="101">
        <f>ROUND(Parámetros!I41*(Índices!H39*(Parámetros!J41*Índices!J39+Parámetros!K41*Índices!K39)+Parámetros!L41*Índices!I39),2)</f>
        <v>5640.09</v>
      </c>
      <c r="H41" s="139">
        <f t="shared" si="14"/>
        <v>-9.7999999999999997E-4</v>
      </c>
      <c r="J41" s="90">
        <f t="shared" si="4"/>
        <v>42309</v>
      </c>
      <c r="K41" s="68" t="s">
        <v>60</v>
      </c>
      <c r="L41" s="90" t="s">
        <v>14</v>
      </c>
      <c r="M41" s="128">
        <v>220</v>
      </c>
      <c r="N41" s="101">
        <v>6479.43</v>
      </c>
      <c r="O41" s="101">
        <f>ROUND(Parámetros!N41*(Índices!H39*(Parámetros!O41*Índices!J39+Parámetros!P41*Índices!K39)+Parámetros!Q41*Índices!I39),2)</f>
        <v>6479.05</v>
      </c>
      <c r="P41" s="115">
        <f t="shared" si="15"/>
        <v>-5.8999999999999998E-5</v>
      </c>
      <c r="Q41" s="73" t="s">
        <v>15</v>
      </c>
      <c r="R41" s="128">
        <v>220</v>
      </c>
      <c r="S41" s="102">
        <v>5476.01</v>
      </c>
      <c r="T41" s="101">
        <f>ROUND(Parámetros!S41*(Índices!H39*(Parámetros!T41*Índices!J39+Parámetros!U41*Índices!K39)+Parámetros!V41*Índices!I39),2)</f>
        <v>5472.22</v>
      </c>
      <c r="U41" s="139">
        <f t="shared" si="16"/>
        <v>-6.9200000000000002E-4</v>
      </c>
    </row>
    <row r="42" spans="2:21" x14ac:dyDescent="0.2">
      <c r="B42" s="54">
        <f t="shared" si="3"/>
        <v>42339</v>
      </c>
      <c r="C42" s="54" t="s">
        <v>60</v>
      </c>
      <c r="D42" s="54" t="s">
        <v>13</v>
      </c>
      <c r="E42" s="124">
        <v>220</v>
      </c>
      <c r="F42" s="46">
        <v>5645.62</v>
      </c>
      <c r="G42" s="46">
        <f>ROUND(Parámetros!I42*(Índices!H40*(Parámetros!J42*Índices!J40+Parámetros!K42*Índices!K40)+Parámetros!L42*Índices!I40),2)</f>
        <v>5711.28</v>
      </c>
      <c r="H42" s="136">
        <f t="shared" ref="H42:H47" si="17">ROUND(G42/F42-1,6)</f>
        <v>1.163E-2</v>
      </c>
      <c r="J42" s="54">
        <f t="shared" si="4"/>
        <v>42339</v>
      </c>
      <c r="K42" s="45" t="s">
        <v>60</v>
      </c>
      <c r="L42" s="54" t="s">
        <v>14</v>
      </c>
      <c r="M42" s="129">
        <v>220</v>
      </c>
      <c r="N42" s="46">
        <v>6479.43</v>
      </c>
      <c r="O42" s="46">
        <f>ROUND(Parámetros!N42*(Índices!H40*(Parámetros!O42*Índices!J40+Parámetros!P42*Índices!K40)+Parámetros!Q42*Índices!I40),2)</f>
        <v>6578.83</v>
      </c>
      <c r="P42" s="58">
        <f t="shared" ref="P42:P50" si="18">ROUND(O42/N42-1,6)</f>
        <v>1.5341E-2</v>
      </c>
      <c r="Q42" s="50" t="s">
        <v>15</v>
      </c>
      <c r="R42" s="129">
        <v>220</v>
      </c>
      <c r="S42" s="47">
        <v>5476.01</v>
      </c>
      <c r="T42" s="46">
        <f>ROUND(Parámetros!S42*(Índices!H40*(Parámetros!T42*Índices!J40+Parámetros!U42*Índices!K40)+Parámetros!V42*Índices!I40),2)</f>
        <v>5544.74</v>
      </c>
      <c r="U42" s="136">
        <f t="shared" ref="U42:U47" si="19">ROUND(T42/S42-1,6)</f>
        <v>1.2551E-2</v>
      </c>
    </row>
    <row r="43" spans="2:21" x14ac:dyDescent="0.2">
      <c r="B43" s="2">
        <f t="shared" si="3"/>
        <v>42370</v>
      </c>
      <c r="C43" s="2" t="s">
        <v>60</v>
      </c>
      <c r="D43" s="2" t="s">
        <v>13</v>
      </c>
      <c r="E43" s="125">
        <v>220</v>
      </c>
      <c r="F43" s="25">
        <v>5645.62</v>
      </c>
      <c r="G43" s="25">
        <f>ROUND(Parámetros!I43*(Índices!H41*(Parámetros!J43*Índices!J41+Parámetros!K43*Índices!K41)+Parámetros!L43*Índices!I41),2)</f>
        <v>5761.72</v>
      </c>
      <c r="H43" s="137">
        <f t="shared" si="17"/>
        <v>2.0565E-2</v>
      </c>
      <c r="J43" s="2">
        <f t="shared" si="4"/>
        <v>42370</v>
      </c>
      <c r="K43" s="42" t="s">
        <v>60</v>
      </c>
      <c r="L43" s="2" t="s">
        <v>14</v>
      </c>
      <c r="M43" s="130">
        <v>220</v>
      </c>
      <c r="N43" s="25">
        <v>6479.43</v>
      </c>
      <c r="O43" s="25">
        <f>ROUND(Parámetros!N43*(Índices!H41*(Parámetros!O43*Índices!J41+Parámetros!P43*Índices!K41)+Parámetros!Q43*Índices!I41),2)</f>
        <v>6621.86</v>
      </c>
      <c r="P43" s="36">
        <f t="shared" si="18"/>
        <v>2.1982000000000002E-2</v>
      </c>
      <c r="Q43" s="40" t="s">
        <v>15</v>
      </c>
      <c r="R43" s="130">
        <v>220</v>
      </c>
      <c r="S43" s="27">
        <v>5476.01</v>
      </c>
      <c r="T43" s="25">
        <f>ROUND(Parámetros!S43*(Índices!H41*(Parámetros!T43*Índices!J41+Parámetros!U43*Índices!K41)+Parámetros!V43*Índices!I41),2)</f>
        <v>5590.03</v>
      </c>
      <c r="U43" s="137">
        <f t="shared" si="19"/>
        <v>2.0822E-2</v>
      </c>
    </row>
    <row r="44" spans="2:21" x14ac:dyDescent="0.2">
      <c r="B44" s="54">
        <f t="shared" si="3"/>
        <v>42401</v>
      </c>
      <c r="C44" s="54" t="s">
        <v>60</v>
      </c>
      <c r="D44" s="54" t="s">
        <v>13</v>
      </c>
      <c r="E44" s="124">
        <v>220</v>
      </c>
      <c r="F44" s="46">
        <v>5645.62</v>
      </c>
      <c r="G44" s="46">
        <f>ROUND(Parámetros!I44*(Índices!H42*(Parámetros!J44*Índices!J42+Parámetros!K44*Índices!K42)+Parámetros!L44*Índices!I42),2)</f>
        <v>5810.66</v>
      </c>
      <c r="H44" s="136">
        <f t="shared" si="17"/>
        <v>2.9232999999999999E-2</v>
      </c>
      <c r="J44" s="54">
        <f t="shared" si="4"/>
        <v>42401</v>
      </c>
      <c r="K44" s="45" t="s">
        <v>60</v>
      </c>
      <c r="L44" s="54" t="s">
        <v>14</v>
      </c>
      <c r="M44" s="129">
        <v>220</v>
      </c>
      <c r="N44" s="46">
        <v>6479.43</v>
      </c>
      <c r="O44" s="46">
        <f>ROUND(Parámetros!N44*(Índices!H42*(Parámetros!O44*Índices!J42+Parámetros!P44*Índices!K42)+Parámetros!Q44*Índices!I42),2)</f>
        <v>6681.52</v>
      </c>
      <c r="P44" s="58">
        <f t="shared" si="18"/>
        <v>3.1189000000000001E-2</v>
      </c>
      <c r="Q44" s="50" t="s">
        <v>15</v>
      </c>
      <c r="R44" s="129">
        <v>220</v>
      </c>
      <c r="S44" s="47">
        <v>5476.01</v>
      </c>
      <c r="T44" s="46">
        <f>ROUND(Parámetros!S44*(Índices!H42*(Parámetros!T44*Índices!J42+Parámetros!U44*Índices!K42)+Parámetros!V44*Índices!I42),2)</f>
        <v>5637.83</v>
      </c>
      <c r="U44" s="136">
        <f t="shared" si="19"/>
        <v>2.9551000000000001E-2</v>
      </c>
    </row>
    <row r="45" spans="2:21" x14ac:dyDescent="0.2">
      <c r="B45" s="2">
        <f t="shared" si="3"/>
        <v>42430</v>
      </c>
      <c r="C45" s="2" t="s">
        <v>60</v>
      </c>
      <c r="D45" s="2" t="s">
        <v>13</v>
      </c>
      <c r="E45" s="125">
        <v>220</v>
      </c>
      <c r="F45" s="25">
        <v>5645.62</v>
      </c>
      <c r="G45" s="25">
        <f>ROUND(Parámetros!I45*(Índices!H43*(Parámetros!J45*Índices!J43+Parámetros!K45*Índices!K43)+Parámetros!L45*Índices!I43),2)</f>
        <v>5732.99</v>
      </c>
      <c r="H45" s="137">
        <f t="shared" si="17"/>
        <v>1.5476E-2</v>
      </c>
      <c r="J45" s="2">
        <f t="shared" si="4"/>
        <v>42430</v>
      </c>
      <c r="K45" s="42" t="s">
        <v>60</v>
      </c>
      <c r="L45" s="2" t="s">
        <v>14</v>
      </c>
      <c r="M45" s="130">
        <v>220</v>
      </c>
      <c r="N45" s="25">
        <v>6479.43</v>
      </c>
      <c r="O45" s="25">
        <f>ROUND(Parámetros!N45*(Índices!H43*(Parámetros!O45*Índices!J43+Parámetros!P45*Índices!K43)+Parámetros!Q45*Índices!I43),2)</f>
        <v>6572.57</v>
      </c>
      <c r="P45" s="36">
        <f t="shared" si="18"/>
        <v>1.4375000000000001E-2</v>
      </c>
      <c r="Q45" s="40" t="s">
        <v>15</v>
      </c>
      <c r="R45" s="130">
        <v>220</v>
      </c>
      <c r="S45" s="27">
        <v>5476.01</v>
      </c>
      <c r="T45" s="25">
        <f>ROUND(Parámetros!S45*(Índices!H43*(Parámetros!T45*Índices!J43+Parámetros!U45*Índices!K43)+Parámetros!V45*Índices!I43),2)</f>
        <v>5559.14</v>
      </c>
      <c r="U45" s="137">
        <f t="shared" si="19"/>
        <v>1.5181E-2</v>
      </c>
    </row>
    <row r="46" spans="2:21" ht="13.5" thickBot="1" x14ac:dyDescent="0.25">
      <c r="B46" s="94">
        <f t="shared" si="3"/>
        <v>42461</v>
      </c>
      <c r="C46" s="94" t="s">
        <v>60</v>
      </c>
      <c r="D46" s="94" t="s">
        <v>13</v>
      </c>
      <c r="E46" s="126">
        <v>220</v>
      </c>
      <c r="F46" s="78">
        <v>5645.62</v>
      </c>
      <c r="G46" s="78">
        <f>ROUND(Parámetros!I46*(Índices!H44*(Parámetros!J46*Índices!J44+Parámetros!K46*Índices!K44)+Parámetros!L46*Índices!I44),2)</f>
        <v>5623.97</v>
      </c>
      <c r="H46" s="138">
        <f t="shared" si="17"/>
        <v>-3.8349999999999999E-3</v>
      </c>
      <c r="J46" s="94">
        <f t="shared" si="4"/>
        <v>42461</v>
      </c>
      <c r="K46" s="77" t="s">
        <v>61</v>
      </c>
      <c r="L46" s="94" t="s">
        <v>14</v>
      </c>
      <c r="M46" s="131">
        <v>220</v>
      </c>
      <c r="N46" s="78">
        <v>6479.43</v>
      </c>
      <c r="O46" s="78">
        <f>ROUND(Parámetros!N46*(Índices!H44*(Parámetros!O46*Índices!J44+Parámetros!P46*Índices!K44)+Parámetros!Q46*Índices!I44),2)</f>
        <v>6434.8</v>
      </c>
      <c r="P46" s="97">
        <f t="shared" si="18"/>
        <v>-6.888E-3</v>
      </c>
      <c r="Q46" s="82" t="s">
        <v>15</v>
      </c>
      <c r="R46" s="131">
        <v>220</v>
      </c>
      <c r="S46" s="79">
        <v>5476.01</v>
      </c>
      <c r="T46" s="78">
        <f>ROUND(Parámetros!S46*(Índices!H44*(Parámetros!T46*Índices!J44+Parámetros!U46*Índices!K44)+Parámetros!V46*Índices!I44),2)</f>
        <v>5451.75</v>
      </c>
      <c r="U46" s="138">
        <f t="shared" si="19"/>
        <v>-4.4299999999999999E-3</v>
      </c>
    </row>
    <row r="47" spans="2:21" x14ac:dyDescent="0.2">
      <c r="B47" s="90">
        <f t="shared" si="3"/>
        <v>42491</v>
      </c>
      <c r="C47" s="90" t="s">
        <v>63</v>
      </c>
      <c r="D47" s="90" t="s">
        <v>13</v>
      </c>
      <c r="E47" s="123">
        <v>220</v>
      </c>
      <c r="F47" s="101">
        <v>5627.69</v>
      </c>
      <c r="G47" s="101">
        <f>ROUND(Parámetros!I47*(Índices!H45*(Parámetros!J47*Índices!J45+Parámetros!K47*Índices!K45)+Parámetros!L47*Índices!I45),2)</f>
        <v>5567.09</v>
      </c>
      <c r="H47" s="139">
        <f t="shared" si="17"/>
        <v>-1.0768E-2</v>
      </c>
      <c r="J47" s="90">
        <f t="shared" si="4"/>
        <v>42491</v>
      </c>
      <c r="K47" s="68" t="s">
        <v>63</v>
      </c>
      <c r="L47" s="90" t="s">
        <v>14</v>
      </c>
      <c r="M47" s="128">
        <v>220</v>
      </c>
      <c r="N47" s="101">
        <v>6438.54</v>
      </c>
      <c r="O47" s="101">
        <f>ROUND(Parámetros!N47*(Índices!H45*(Parámetros!O47*Índices!J45+Parámetros!P47*Índices!K45)+Parámetros!Q47*Índices!I45),2)</f>
        <v>6358.68</v>
      </c>
      <c r="P47" s="115">
        <f t="shared" si="18"/>
        <v>-1.2403000000000001E-2</v>
      </c>
      <c r="Q47" s="73" t="s">
        <v>15</v>
      </c>
      <c r="R47" s="128">
        <v>220</v>
      </c>
      <c r="S47" s="102">
        <v>5455.2</v>
      </c>
      <c r="T47" s="101">
        <f>ROUND(Parámetros!S47*(Índices!H45*(Parámetros!T47*Índices!J45+Parámetros!U47*Índices!K45)+Parámetros!V47*Índices!I45),2)</f>
        <v>5394.92</v>
      </c>
      <c r="U47" s="139">
        <f t="shared" si="19"/>
        <v>-1.1050000000000001E-2</v>
      </c>
    </row>
    <row r="48" spans="2:21" x14ac:dyDescent="0.2">
      <c r="B48" s="54">
        <f t="shared" ref="B48:B53" si="20">+DATE(YEAR(B47),MONTH(B47)+1,1)</f>
        <v>42522</v>
      </c>
      <c r="C48" s="54" t="s">
        <v>63</v>
      </c>
      <c r="D48" s="54" t="s">
        <v>13</v>
      </c>
      <c r="E48" s="124">
        <v>220</v>
      </c>
      <c r="F48" s="46">
        <v>5627.69</v>
      </c>
      <c r="G48" s="46">
        <f>ROUND(Parámetros!I48*(Índices!H46*(Parámetros!J48*Índices!J46+Parámetros!K48*Índices!K46)+Parámetros!L48*Índices!I46),2)</f>
        <v>5634.42</v>
      </c>
      <c r="H48" s="136">
        <f t="shared" ref="H48:H53" si="21">ROUND(G48/F48-1,6)</f>
        <v>1.196E-3</v>
      </c>
      <c r="J48" s="54">
        <f t="shared" ref="J48:J53" si="22">+DATE(YEAR(J47),MONTH(J47)+1,1)</f>
        <v>42522</v>
      </c>
      <c r="K48" s="45" t="s">
        <v>63</v>
      </c>
      <c r="L48" s="54" t="s">
        <v>14</v>
      </c>
      <c r="M48" s="129">
        <v>220</v>
      </c>
      <c r="N48" s="46">
        <v>6438.54</v>
      </c>
      <c r="O48" s="46">
        <f>ROUND(Parámetros!N48*(Índices!H46*(Parámetros!O48*Índices!J46+Parámetros!P48*Índices!K46)+Parámetros!Q48*Índices!I46),2)</f>
        <v>6427.58</v>
      </c>
      <c r="P48" s="58">
        <f t="shared" si="18"/>
        <v>-1.702E-3</v>
      </c>
      <c r="Q48" s="50" t="s">
        <v>15</v>
      </c>
      <c r="R48" s="129">
        <v>220</v>
      </c>
      <c r="S48" s="47">
        <v>5455.2</v>
      </c>
      <c r="T48" s="46">
        <f>ROUND(Parámetros!S48*(Índices!H46*(Parámetros!T48*Índices!J46+Parámetros!U48*Índices!K46)+Parámetros!V48*Índices!I46),2)</f>
        <v>5458.01</v>
      </c>
      <c r="U48" s="136">
        <f t="shared" ref="U48:U53" si="23">ROUND(T48/S48-1,6)</f>
        <v>5.1500000000000005E-4</v>
      </c>
    </row>
    <row r="49" spans="2:21" x14ac:dyDescent="0.2">
      <c r="B49" s="2">
        <f t="shared" si="20"/>
        <v>42552</v>
      </c>
      <c r="C49" s="2" t="s">
        <v>63</v>
      </c>
      <c r="D49" s="2" t="s">
        <v>13</v>
      </c>
      <c r="E49" s="125">
        <v>220</v>
      </c>
      <c r="F49" s="25">
        <v>5627.69</v>
      </c>
      <c r="G49" s="25">
        <f>ROUND(Parámetros!I49*(Índices!H47*(Parámetros!J49*Índices!J47+Parámetros!K49*Índices!K47)+Parámetros!L49*Índices!I47),2)</f>
        <v>5624.16</v>
      </c>
      <c r="H49" s="137">
        <f t="shared" si="21"/>
        <v>-6.2699999999999995E-4</v>
      </c>
      <c r="J49" s="2">
        <f t="shared" si="22"/>
        <v>42552</v>
      </c>
      <c r="K49" s="42" t="s">
        <v>63</v>
      </c>
      <c r="L49" s="2" t="s">
        <v>14</v>
      </c>
      <c r="M49" s="130">
        <v>220</v>
      </c>
      <c r="N49" s="25">
        <v>6438.54</v>
      </c>
      <c r="O49" s="25">
        <f>ROUND(Parámetros!N49*(Índices!H47*(Parámetros!O49*Índices!J47+Parámetros!P49*Índices!K47)+Parámetros!Q49*Índices!I47),2)</f>
        <v>6413.36</v>
      </c>
      <c r="P49" s="36">
        <f t="shared" si="18"/>
        <v>-3.9110000000000004E-3</v>
      </c>
      <c r="Q49" s="40" t="s">
        <v>15</v>
      </c>
      <c r="R49" s="130">
        <v>220</v>
      </c>
      <c r="S49" s="27">
        <v>5455.2</v>
      </c>
      <c r="T49" s="25">
        <f>ROUND(Parámetros!S49*(Índices!H47*(Parámetros!T49*Índices!J47+Parámetros!U49*Índices!K47)+Parámetros!V49*Índices!I47),2)</f>
        <v>5447.74</v>
      </c>
      <c r="U49" s="137">
        <f t="shared" si="23"/>
        <v>-1.3680000000000001E-3</v>
      </c>
    </row>
    <row r="50" spans="2:21" x14ac:dyDescent="0.2">
      <c r="B50" s="54">
        <f t="shared" si="20"/>
        <v>42583</v>
      </c>
      <c r="C50" s="54" t="s">
        <v>63</v>
      </c>
      <c r="D50" s="54" t="s">
        <v>13</v>
      </c>
      <c r="E50" s="124">
        <v>220</v>
      </c>
      <c r="F50" s="46">
        <v>5627.69</v>
      </c>
      <c r="G50" s="46">
        <f>ROUND(Parámetros!I50*(Índices!H48*(Parámetros!J50*Índices!J48+Parámetros!K50*Índices!K48)+Parámetros!L50*Índices!I48),2)</f>
        <v>5517.19</v>
      </c>
      <c r="H50" s="136">
        <f t="shared" si="21"/>
        <v>-1.9635E-2</v>
      </c>
      <c r="J50" s="54">
        <f t="shared" si="22"/>
        <v>42583</v>
      </c>
      <c r="K50" s="45" t="s">
        <v>63</v>
      </c>
      <c r="L50" s="54" t="s">
        <v>14</v>
      </c>
      <c r="M50" s="129">
        <v>220</v>
      </c>
      <c r="N50" s="46">
        <v>6438.54</v>
      </c>
      <c r="O50" s="46">
        <f>ROUND(Parámetros!N50*(Índices!H48*(Parámetros!O50*Índices!J48+Parámetros!P50*Índices!K48)+Parámetros!Q50*Índices!I48),2)</f>
        <v>6278.72</v>
      </c>
      <c r="P50" s="58">
        <f t="shared" si="18"/>
        <v>-2.4822E-2</v>
      </c>
      <c r="Q50" s="50" t="s">
        <v>15</v>
      </c>
      <c r="R50" s="129">
        <v>220</v>
      </c>
      <c r="S50" s="47">
        <v>5455.2</v>
      </c>
      <c r="T50" s="46">
        <f>ROUND(Parámetros!S50*(Índices!H48*(Parámetros!T50*Índices!J48+Parámetros!U50*Índices!K48)+Parámetros!V50*Índices!I48),2)</f>
        <v>5342.58</v>
      </c>
      <c r="U50" s="136">
        <f t="shared" si="23"/>
        <v>-2.0645E-2</v>
      </c>
    </row>
    <row r="51" spans="2:21" x14ac:dyDescent="0.2">
      <c r="B51" s="2">
        <f t="shared" si="20"/>
        <v>42614</v>
      </c>
      <c r="C51" s="2" t="s">
        <v>63</v>
      </c>
      <c r="D51" s="2" t="s">
        <v>13</v>
      </c>
      <c r="E51" s="125">
        <v>220</v>
      </c>
      <c r="F51" s="25">
        <v>5627.69</v>
      </c>
      <c r="G51" s="25">
        <f>ROUND(Parámetros!I51*(Índices!H49*(Parámetros!J51*Índices!J49+Parámetros!K51*Índices!K49)+Parámetros!L51*Índices!I49),2)</f>
        <v>5534.13</v>
      </c>
      <c r="H51" s="137">
        <f t="shared" si="21"/>
        <v>-1.6625000000000001E-2</v>
      </c>
      <c r="J51" s="2">
        <f t="shared" si="22"/>
        <v>42614</v>
      </c>
      <c r="K51" s="42" t="s">
        <v>63</v>
      </c>
      <c r="L51" s="2" t="s">
        <v>14</v>
      </c>
      <c r="M51" s="130">
        <v>220</v>
      </c>
      <c r="N51" s="25">
        <v>6438.54</v>
      </c>
      <c r="O51" s="25">
        <f>ROUND(Parámetros!N51*(Índices!H49*(Parámetros!O51*Índices!J49+Parámetros!P51*Índices!K49)+Parámetros!Q51*Índices!I49),2)</f>
        <v>6300.62</v>
      </c>
      <c r="P51" s="36">
        <f t="shared" ref="P51:P56" si="24">ROUND(O51/N51-1,6)</f>
        <v>-2.1420999999999999E-2</v>
      </c>
      <c r="Q51" s="40" t="s">
        <v>15</v>
      </c>
      <c r="R51" s="130">
        <v>220</v>
      </c>
      <c r="S51" s="27">
        <v>5455.2</v>
      </c>
      <c r="T51" s="25">
        <f>ROUND(Parámetros!S51*(Índices!H49*(Parámetros!T51*Índices!J49+Parámetros!U51*Índices!K49)+Parámetros!V51*Índices!I49),2)</f>
        <v>5359.52</v>
      </c>
      <c r="U51" s="137">
        <f t="shared" si="23"/>
        <v>-1.7538999999999999E-2</v>
      </c>
    </row>
    <row r="52" spans="2:21" x14ac:dyDescent="0.2">
      <c r="B52" s="54">
        <f t="shared" si="20"/>
        <v>42644</v>
      </c>
      <c r="C52" s="54" t="s">
        <v>63</v>
      </c>
      <c r="D52" s="54" t="s">
        <v>13</v>
      </c>
      <c r="E52" s="124">
        <v>220</v>
      </c>
      <c r="F52" s="46">
        <v>5627.69</v>
      </c>
      <c r="G52" s="46">
        <f>ROUND(Parámetros!I52*(Índices!H50*(Parámetros!J52*Índices!J50+Parámetros!K52*Índices!K50)+Parámetros!L52*Índices!I50),2)</f>
        <v>5573.8</v>
      </c>
      <c r="H52" s="136">
        <f t="shared" si="21"/>
        <v>-9.5759999999999994E-3</v>
      </c>
      <c r="J52" s="54">
        <f t="shared" si="22"/>
        <v>42644</v>
      </c>
      <c r="K52" s="45" t="s">
        <v>63</v>
      </c>
      <c r="L52" s="54" t="s">
        <v>14</v>
      </c>
      <c r="M52" s="129">
        <v>220</v>
      </c>
      <c r="N52" s="46">
        <v>6438.54</v>
      </c>
      <c r="O52" s="46">
        <f>ROUND(Parámetros!N52*(Índices!H50*(Parámetros!O52*Índices!J50+Parámetros!P52*Índices!K50)+Parámetros!Q52*Índices!I50),2)</f>
        <v>6355.32</v>
      </c>
      <c r="P52" s="58">
        <f t="shared" si="24"/>
        <v>-1.2925000000000001E-2</v>
      </c>
      <c r="Q52" s="50" t="s">
        <v>15</v>
      </c>
      <c r="R52" s="129">
        <v>220</v>
      </c>
      <c r="S52" s="47">
        <v>5455.2</v>
      </c>
      <c r="T52" s="46">
        <f>ROUND(Parámetros!S52*(Índices!H50*(Parámetros!T52*Índices!J50+Parámetros!U52*Índices!K50)+Parámetros!V52*Índices!I50),2)</f>
        <v>5399.64</v>
      </c>
      <c r="U52" s="136">
        <f t="shared" si="23"/>
        <v>-1.0185E-2</v>
      </c>
    </row>
    <row r="53" spans="2:21" x14ac:dyDescent="0.2">
      <c r="B53" s="2">
        <f t="shared" si="20"/>
        <v>42675</v>
      </c>
      <c r="C53" s="2" t="s">
        <v>63</v>
      </c>
      <c r="D53" s="2" t="s">
        <v>13</v>
      </c>
      <c r="E53" s="125">
        <v>220</v>
      </c>
      <c r="F53" s="25">
        <v>5627.69</v>
      </c>
      <c r="G53" s="25">
        <f>ROUND(Parámetros!I53*(Índices!H51*(Parámetros!J53*Índices!J51+Parámetros!K53*Índices!K51)+Parámetros!L53*Índices!I51),2)</f>
        <v>5564.93</v>
      </c>
      <c r="H53" s="137">
        <f t="shared" si="21"/>
        <v>-1.1152E-2</v>
      </c>
      <c r="J53" s="2">
        <f t="shared" si="22"/>
        <v>42675</v>
      </c>
      <c r="K53" s="42" t="s">
        <v>63</v>
      </c>
      <c r="L53" s="2" t="s">
        <v>14</v>
      </c>
      <c r="M53" s="130">
        <v>220</v>
      </c>
      <c r="N53" s="25">
        <v>6438.54</v>
      </c>
      <c r="O53" s="25">
        <f>ROUND(Parámetros!N53*(Índices!H51*(Parámetros!O53*Índices!J51+Parámetros!P53*Índices!K51)+Parámetros!Q53*Índices!I51),2)</f>
        <v>6351.43</v>
      </c>
      <c r="P53" s="36">
        <f t="shared" si="24"/>
        <v>-1.3528999999999999E-2</v>
      </c>
      <c r="Q53" s="40" t="s">
        <v>15</v>
      </c>
      <c r="R53" s="130">
        <v>220</v>
      </c>
      <c r="S53" s="27">
        <v>5455.2</v>
      </c>
      <c r="T53" s="25">
        <f>ROUND(Parámetros!S53*(Índices!H51*(Parámetros!T53*Índices!J51+Parámetros!U53*Índices!K51)+Parámetros!V53*Índices!I51),2)</f>
        <v>5392.59</v>
      </c>
      <c r="U53" s="137">
        <f t="shared" si="23"/>
        <v>-1.1476999999999999E-2</v>
      </c>
    </row>
    <row r="54" spans="2:21" x14ac:dyDescent="0.2">
      <c r="B54" s="54">
        <f t="shared" ref="B54:B83" si="25">+DATE(YEAR(B53),MONTH(B53)+1,1)</f>
        <v>42705</v>
      </c>
      <c r="C54" s="54" t="s">
        <v>63</v>
      </c>
      <c r="D54" s="54" t="s">
        <v>13</v>
      </c>
      <c r="E54" s="124">
        <v>220</v>
      </c>
      <c r="F54" s="46">
        <v>5627.69</v>
      </c>
      <c r="G54" s="46">
        <f>ROUND(Parámetros!I54*(Índices!H52*(Parámetros!J54*Índices!J52+Parámetros!K54*Índices!K52)+Parámetros!L54*Índices!I52),2)</f>
        <v>5603.77</v>
      </c>
      <c r="H54" s="136">
        <f t="shared" ref="H54:H59" si="26">ROUND(G54/F54-1,6)</f>
        <v>-4.2500000000000003E-3</v>
      </c>
      <c r="J54" s="54">
        <f t="shared" ref="J54:J61" si="27">+DATE(YEAR(J53),MONTH(J53)+1,1)</f>
        <v>42705</v>
      </c>
      <c r="K54" s="45" t="s">
        <v>63</v>
      </c>
      <c r="L54" s="54" t="s">
        <v>14</v>
      </c>
      <c r="M54" s="129">
        <v>220</v>
      </c>
      <c r="N54" s="46">
        <v>6438.54</v>
      </c>
      <c r="O54" s="46">
        <f>ROUND(Parámetros!N54*(Índices!H52*(Parámetros!O54*Índices!J52+Parámetros!P54*Índices!K52)+Parámetros!Q54*Índices!I52),2)</f>
        <v>6401.76</v>
      </c>
      <c r="P54" s="58">
        <f t="shared" si="24"/>
        <v>-5.7120000000000001E-3</v>
      </c>
      <c r="Q54" s="50" t="s">
        <v>15</v>
      </c>
      <c r="R54" s="129">
        <v>220</v>
      </c>
      <c r="S54" s="47">
        <v>5455.2</v>
      </c>
      <c r="T54" s="46">
        <f>ROUND(Parámetros!S54*(Índices!H52*(Parámetros!T54*Índices!J52+Parámetros!U54*Índices!K52)+Parámetros!V54*Índices!I52),2)</f>
        <v>5431.24</v>
      </c>
      <c r="U54" s="136">
        <f t="shared" ref="U54:U59" si="28">ROUND(T54/S54-1,6)</f>
        <v>-4.3920000000000001E-3</v>
      </c>
    </row>
    <row r="55" spans="2:21" x14ac:dyDescent="0.2">
      <c r="B55" s="2">
        <f t="shared" si="25"/>
        <v>42736</v>
      </c>
      <c r="C55" s="2" t="s">
        <v>63</v>
      </c>
      <c r="D55" s="2" t="s">
        <v>13</v>
      </c>
      <c r="E55" s="125">
        <v>220</v>
      </c>
      <c r="F55" s="25">
        <v>5627.69</v>
      </c>
      <c r="G55" s="25">
        <f>ROUND(Parámetros!I55*(Índices!H53*(Parámetros!J55*Índices!J53+Parámetros!K55*Índices!K53)+Parámetros!L55*Índices!I53),2)</f>
        <v>5613.05</v>
      </c>
      <c r="H55" s="137">
        <f t="shared" si="26"/>
        <v>-2.601E-3</v>
      </c>
      <c r="J55" s="2">
        <f t="shared" si="27"/>
        <v>42736</v>
      </c>
      <c r="K55" s="42" t="s">
        <v>63</v>
      </c>
      <c r="L55" s="2" t="s">
        <v>14</v>
      </c>
      <c r="M55" s="130">
        <v>220</v>
      </c>
      <c r="N55" s="25">
        <v>6438.54</v>
      </c>
      <c r="O55" s="25">
        <f>ROUND(Parámetros!N55*(Índices!H53*(Parámetros!O55*Índices!J53+Parámetros!P55*Índices!K53)+Parámetros!Q55*Índices!I53),2)</f>
        <v>6412.43</v>
      </c>
      <c r="P55" s="36">
        <f t="shared" si="24"/>
        <v>-4.0549999999999996E-3</v>
      </c>
      <c r="Q55" s="40" t="s">
        <v>15</v>
      </c>
      <c r="R55" s="130">
        <v>220</v>
      </c>
      <c r="S55" s="27">
        <v>5455.2</v>
      </c>
      <c r="T55" s="25">
        <f>ROUND(Parámetros!S55*(Índices!H53*(Parámetros!T55*Índices!J53+Parámetros!U55*Índices!K53)+Parámetros!V55*Índices!I53),2)</f>
        <v>5440.2</v>
      </c>
      <c r="U55" s="137">
        <f t="shared" si="28"/>
        <v>-2.7499999999999998E-3</v>
      </c>
    </row>
    <row r="56" spans="2:21" x14ac:dyDescent="0.2">
      <c r="B56" s="54">
        <f t="shared" si="25"/>
        <v>42767</v>
      </c>
      <c r="C56" s="54" t="s">
        <v>63</v>
      </c>
      <c r="D56" s="54" t="s">
        <v>13</v>
      </c>
      <c r="E56" s="124">
        <v>220</v>
      </c>
      <c r="F56" s="46">
        <v>5627.69</v>
      </c>
      <c r="G56" s="46">
        <f>ROUND(Parámetros!I56*(Índices!H54*(Parámetros!J56*Índices!J54+Parámetros!K56*Índices!K54)+Parámetros!L56*Índices!I54),2)</f>
        <v>5563.06</v>
      </c>
      <c r="H56" s="136">
        <f t="shared" si="26"/>
        <v>-1.1483999999999999E-2</v>
      </c>
      <c r="J56" s="54">
        <f t="shared" si="27"/>
        <v>42767</v>
      </c>
      <c r="K56" s="45" t="s">
        <v>63</v>
      </c>
      <c r="L56" s="54" t="s">
        <v>14</v>
      </c>
      <c r="M56" s="129">
        <v>220</v>
      </c>
      <c r="N56" s="46">
        <v>6438.54</v>
      </c>
      <c r="O56" s="46">
        <f>ROUND(Parámetros!N56*(Índices!H54*(Parámetros!O56*Índices!J54+Parámetros!P56*Índices!K54)+Parámetros!Q56*Índices!I54),2)</f>
        <v>6352.19</v>
      </c>
      <c r="P56" s="58">
        <f t="shared" si="24"/>
        <v>-1.3410999999999999E-2</v>
      </c>
      <c r="Q56" s="50" t="s">
        <v>15</v>
      </c>
      <c r="R56" s="129">
        <v>220</v>
      </c>
      <c r="S56" s="47">
        <v>5455.2</v>
      </c>
      <c r="T56" s="46">
        <f>ROUND(Parámetros!S56*(Índices!H54*(Parámetros!T56*Índices!J54+Parámetros!U56*Índices!K54)+Parámetros!V56*Índices!I54),2)</f>
        <v>5391.42</v>
      </c>
      <c r="U56" s="136">
        <f t="shared" si="28"/>
        <v>-1.1691999999999999E-2</v>
      </c>
    </row>
    <row r="57" spans="2:21" ht="13.5" thickBot="1" x14ac:dyDescent="0.25">
      <c r="B57" s="202">
        <f t="shared" si="25"/>
        <v>42795</v>
      </c>
      <c r="C57" s="202" t="s">
        <v>63</v>
      </c>
      <c r="D57" s="202" t="s">
        <v>13</v>
      </c>
      <c r="E57" s="212">
        <v>220</v>
      </c>
      <c r="F57" s="203">
        <v>5627.69</v>
      </c>
      <c r="G57" s="203">
        <f>ROUND(Parámetros!I57*(Índices!H55*(Parámetros!J57*Índices!J55+Parámetros!K57*Índices!K55)+Parámetros!L57*Índices!I55),2)</f>
        <v>5483.79</v>
      </c>
      <c r="H57" s="204">
        <f t="shared" si="26"/>
        <v>-2.5569999999999999E-2</v>
      </c>
      <c r="J57" s="2">
        <f t="shared" si="27"/>
        <v>42795</v>
      </c>
      <c r="K57" s="42" t="s">
        <v>63</v>
      </c>
      <c r="L57" s="2" t="s">
        <v>14</v>
      </c>
      <c r="M57" s="130">
        <v>220</v>
      </c>
      <c r="N57" s="25">
        <v>6438.54</v>
      </c>
      <c r="O57" s="25">
        <f>ROUND(Parámetros!N57*(Índices!H55*(Parámetros!O57*Índices!J55+Parámetros!P57*Índices!K55)+Parámetros!Q57*Índices!I55),2)</f>
        <v>6257.57</v>
      </c>
      <c r="P57" s="36">
        <f t="shared" ref="P57:P62" si="29">ROUND(O57/N57-1,6)</f>
        <v>-2.8107E-2</v>
      </c>
      <c r="Q57" s="40" t="s">
        <v>15</v>
      </c>
      <c r="R57" s="130">
        <v>220</v>
      </c>
      <c r="S57" s="27">
        <v>5455.2</v>
      </c>
      <c r="T57" s="25">
        <f>ROUND(Parámetros!S57*(Índices!H55*(Parámetros!T57*Índices!J55+Parámetros!U57*Índices!K55)+Parámetros!V57*Índices!I55),2)</f>
        <v>5314.71</v>
      </c>
      <c r="U57" s="137">
        <f t="shared" si="28"/>
        <v>-2.5753000000000002E-2</v>
      </c>
    </row>
    <row r="58" spans="2:21" x14ac:dyDescent="0.2">
      <c r="B58" s="205">
        <f t="shared" si="25"/>
        <v>42826</v>
      </c>
      <c r="C58" s="205" t="s">
        <v>69</v>
      </c>
      <c r="D58" s="205" t="s">
        <v>13</v>
      </c>
      <c r="E58" s="213">
        <v>220</v>
      </c>
      <c r="F58" s="207">
        <v>5560.1</v>
      </c>
      <c r="G58" s="207">
        <f>ROUND(Parámetros!I58*(Índices!H56*(Parámetros!J58*Índices!J56+Parámetros!K58*Índices!K56)+Parámetros!L58*Índices!I56),2)</f>
        <v>5434.61</v>
      </c>
      <c r="H58" s="211">
        <f>ROUND(G58/F58-1,6)</f>
        <v>-2.257E-2</v>
      </c>
      <c r="J58" s="205">
        <f t="shared" si="27"/>
        <v>42826</v>
      </c>
      <c r="K58" s="68" t="s">
        <v>69</v>
      </c>
      <c r="L58" s="205" t="s">
        <v>68</v>
      </c>
      <c r="M58" s="206">
        <v>220</v>
      </c>
      <c r="N58" s="207">
        <v>5619.99</v>
      </c>
      <c r="O58" s="207">
        <f>ROUND(Parámetros!N58*(Índices!H56*(Parámetros!O58*Índices!J56+Parámetros!P58*Índices!K56)+Parámetros!Q58*Índices!I56),2)</f>
        <v>5495.53</v>
      </c>
      <c r="P58" s="208">
        <f>ROUND(O58/N58-1,6)</f>
        <v>-2.2145999999999999E-2</v>
      </c>
      <c r="Q58" s="209" t="s">
        <v>67</v>
      </c>
      <c r="R58" s="206">
        <v>220</v>
      </c>
      <c r="S58" s="210">
        <v>5365.73</v>
      </c>
      <c r="T58" s="207">
        <f>ROUND(Parámetros!S58*(Índices!H56*(Parámetros!T58*Índices!J56+Parámetros!U58*Índices!K56)+Parámetros!V58*Índices!I56),2)</f>
        <v>5246.65</v>
      </c>
      <c r="U58" s="211">
        <f t="shared" si="28"/>
        <v>-2.2193000000000001E-2</v>
      </c>
    </row>
    <row r="59" spans="2:21" x14ac:dyDescent="0.2">
      <c r="B59" s="2">
        <f t="shared" si="25"/>
        <v>42856</v>
      </c>
      <c r="C59" s="2" t="s">
        <v>69</v>
      </c>
      <c r="D59" s="2" t="s">
        <v>13</v>
      </c>
      <c r="E59" s="125">
        <v>220</v>
      </c>
      <c r="F59" s="25">
        <v>5560.1</v>
      </c>
      <c r="G59" s="165">
        <f>ROUND(Parámetros!I59*(Índices!H57*(Parámetros!J59*Índices!J57+Parámetros!K59*Índices!K57)+Parámetros!L59*Índices!I57),2)</f>
        <v>5537.81</v>
      </c>
      <c r="H59" s="137">
        <f t="shared" si="26"/>
        <v>-4.0090000000000004E-3</v>
      </c>
      <c r="J59" s="2">
        <f t="shared" si="27"/>
        <v>42856</v>
      </c>
      <c r="K59" s="42" t="s">
        <v>69</v>
      </c>
      <c r="L59" s="2" t="s">
        <v>68</v>
      </c>
      <c r="M59" s="130">
        <v>220</v>
      </c>
      <c r="N59" s="25">
        <v>5619.99</v>
      </c>
      <c r="O59" s="25">
        <f>ROUND(Parámetros!N59*(Índices!H57*(Parámetros!O59*Índices!J57+Parámetros!P59*Índices!K57)+Parámetros!Q59*Índices!I57),2)</f>
        <v>5598.56</v>
      </c>
      <c r="P59" s="36">
        <f t="shared" si="29"/>
        <v>-3.813E-3</v>
      </c>
      <c r="Q59" s="40" t="s">
        <v>67</v>
      </c>
      <c r="R59" s="130">
        <v>220</v>
      </c>
      <c r="S59" s="27">
        <v>5365.73</v>
      </c>
      <c r="T59" s="25">
        <f>ROUND(Parámetros!S59*(Índices!H57*(Parámetros!T59*Índices!J57+Parámetros!U59*Índices!K57)+Parámetros!V59*Índices!I57),2)</f>
        <v>5345.16</v>
      </c>
      <c r="U59" s="137">
        <f t="shared" si="28"/>
        <v>-3.8340000000000002E-3</v>
      </c>
    </row>
    <row r="60" spans="2:21" ht="13.5" thickBot="1" x14ac:dyDescent="0.25">
      <c r="B60" s="116">
        <f t="shared" ref="B60:B62" si="30">+DATE(YEAR(B59),MONTH(B59)+1,1)</f>
        <v>42887</v>
      </c>
      <c r="C60" s="116" t="s">
        <v>69</v>
      </c>
      <c r="D60" s="116" t="s">
        <v>13</v>
      </c>
      <c r="E60" s="221">
        <v>220</v>
      </c>
      <c r="F60" s="222">
        <v>5560.1</v>
      </c>
      <c r="G60" s="222">
        <f>ROUND(Parámetros!I60*(Índices!H58*(Parámetros!J60*Índices!J58+Parámetros!K60*Índices!K58)+Parámetros!L60*Índices!I58),2)</f>
        <v>5510.44</v>
      </c>
      <c r="H60" s="223">
        <f>ROUND(G60/F60-1,6)</f>
        <v>-8.9309999999999997E-3</v>
      </c>
      <c r="J60" s="116">
        <f t="shared" ref="J60:J90" si="31">+DATE(YEAR(J59),MONTH(J59)+1,1)</f>
        <v>42887</v>
      </c>
      <c r="K60" s="215" t="s">
        <v>69</v>
      </c>
      <c r="L60" s="116" t="s">
        <v>68</v>
      </c>
      <c r="M60" s="133">
        <v>220</v>
      </c>
      <c r="N60" s="222">
        <v>5619.99</v>
      </c>
      <c r="O60" s="222">
        <f>ROUND(Parámetros!N60*(Índices!H58*(Parámetros!O60*Índices!J58+Parámetros!P60*Índices!K58)+Parámetros!Q60*Índices!I58),2)</f>
        <v>5571.45</v>
      </c>
      <c r="P60" s="224">
        <f>ROUND(O60/N60-1,6)</f>
        <v>-8.6370000000000006E-3</v>
      </c>
      <c r="Q60" s="117" t="s">
        <v>67</v>
      </c>
      <c r="R60" s="133">
        <v>220</v>
      </c>
      <c r="S60" s="225">
        <v>5365.73</v>
      </c>
      <c r="T60" s="222">
        <f>ROUND(Parámetros!S60*(Índices!H58*(Parámetros!T60*Índices!J58+Parámetros!U60*Índices!K58)+Parámetros!V60*Índices!I58),2)</f>
        <v>5319.25</v>
      </c>
      <c r="U60" s="223">
        <f t="shared" ref="U60:U61" si="32">ROUND(T60/S60-1,6)</f>
        <v>-8.6619999999999996E-3</v>
      </c>
    </row>
    <row r="61" spans="2:21" x14ac:dyDescent="0.2">
      <c r="B61" s="90">
        <f t="shared" si="25"/>
        <v>42917</v>
      </c>
      <c r="C61" s="90" t="s">
        <v>73</v>
      </c>
      <c r="D61" s="90" t="s">
        <v>13</v>
      </c>
      <c r="E61" s="123">
        <v>220</v>
      </c>
      <c r="F61" s="101">
        <v>5510.44</v>
      </c>
      <c r="G61" s="101">
        <f>ROUND(Parámetros!I61*(Índices!H59*(Parámetros!J61*Índices!J59+Parámetros!K61*Índices!K59)+Parámetros!L61*Índices!I59),2)</f>
        <v>5594.06</v>
      </c>
      <c r="H61" s="139">
        <f>ROUND(G61/F61-1,6)</f>
        <v>1.5174999999999999E-2</v>
      </c>
      <c r="J61" s="90">
        <f t="shared" si="27"/>
        <v>42917</v>
      </c>
      <c r="K61" s="68" t="s">
        <v>69</v>
      </c>
      <c r="L61" s="90" t="s">
        <v>68</v>
      </c>
      <c r="M61" s="128">
        <v>220</v>
      </c>
      <c r="N61" s="101">
        <v>5619.99</v>
      </c>
      <c r="O61" s="101">
        <f>ROUND(Parámetros!N61*(Índices!H59*(Parámetros!O61*Índices!J59+Parámetros!P61*Índices!K59)+Parámetros!Q61*Índices!I59),2)</f>
        <v>5655.4</v>
      </c>
      <c r="P61" s="115">
        <f t="shared" si="29"/>
        <v>6.3010000000000002E-3</v>
      </c>
      <c r="Q61" s="73" t="s">
        <v>67</v>
      </c>
      <c r="R61" s="128">
        <v>220</v>
      </c>
      <c r="S61" s="102">
        <v>5365.73</v>
      </c>
      <c r="T61" s="101">
        <f>ROUND(Parámetros!S61*(Índices!H59*(Parámetros!T61*Índices!J59+Parámetros!U61*Índices!K59)+Parámetros!V61*Índices!I59),2)</f>
        <v>5399.26</v>
      </c>
      <c r="U61" s="139">
        <f t="shared" si="32"/>
        <v>6.2490000000000002E-3</v>
      </c>
    </row>
    <row r="62" spans="2:21" x14ac:dyDescent="0.2">
      <c r="B62" s="54">
        <f t="shared" si="30"/>
        <v>42948</v>
      </c>
      <c r="C62" s="54" t="s">
        <v>73</v>
      </c>
      <c r="D62" s="54" t="s">
        <v>13</v>
      </c>
      <c r="E62" s="124">
        <v>220</v>
      </c>
      <c r="F62" s="46">
        <v>5510.44</v>
      </c>
      <c r="G62" s="46">
        <f>ROUND(Parámetros!I62*(Índices!H60*(Parámetros!J62*Índices!J60+Parámetros!K62*Índices!K60)+Parámetros!L62*Índices!I60),2)</f>
        <v>5542.54</v>
      </c>
      <c r="H62" s="136">
        <f>ROUND(G62/F62-1,6)</f>
        <v>5.8250000000000003E-3</v>
      </c>
      <c r="J62" s="54">
        <f t="shared" si="31"/>
        <v>42948</v>
      </c>
      <c r="K62" s="45" t="s">
        <v>69</v>
      </c>
      <c r="L62" s="54" t="s">
        <v>68</v>
      </c>
      <c r="M62" s="129">
        <v>220</v>
      </c>
      <c r="N62" s="46">
        <v>5619.99</v>
      </c>
      <c r="O62" s="46">
        <f>ROUND(Parámetros!N62*(Índices!H60*(Parámetros!O62*Índices!J60+Parámetros!P62*Índices!K60)+Parámetros!Q62*Índices!I60),2)</f>
        <v>5604.58</v>
      </c>
      <c r="P62" s="58">
        <f t="shared" si="29"/>
        <v>-2.7420000000000001E-3</v>
      </c>
      <c r="Q62" s="50" t="s">
        <v>67</v>
      </c>
      <c r="R62" s="129">
        <v>220</v>
      </c>
      <c r="S62" s="47">
        <v>5365.73</v>
      </c>
      <c r="T62" s="46">
        <f>ROUND(Parámetros!S62*(Índices!H60*(Parámetros!T62*Índices!J60+Parámetros!U62*Índices!K60)+Parámetros!V62*Índices!I60),2)</f>
        <v>5350.34</v>
      </c>
      <c r="U62" s="136">
        <f t="shared" ref="U62:U67" si="33">ROUND(T62/S62-1,6)</f>
        <v>-2.8679999999999999E-3</v>
      </c>
    </row>
    <row r="63" spans="2:21" ht="13.5" thickBot="1" x14ac:dyDescent="0.25">
      <c r="B63" s="143">
        <f t="shared" si="25"/>
        <v>42979</v>
      </c>
      <c r="C63" s="143" t="s">
        <v>73</v>
      </c>
      <c r="D63" s="143" t="s">
        <v>13</v>
      </c>
      <c r="E63" s="229">
        <v>220</v>
      </c>
      <c r="F63" s="146">
        <v>5510.44</v>
      </c>
      <c r="G63" s="146">
        <f>ROUND(Parámetros!I63*(Índices!H61*(Parámetros!J63*Índices!J61+Parámetros!K63*Índices!K61)+Parámetros!L63*Índices!I61),2)</f>
        <v>5449.66</v>
      </c>
      <c r="H63" s="150">
        <f t="shared" ref="H63" si="34">ROUND(G63/F63-1,6)</f>
        <v>-1.103E-2</v>
      </c>
      <c r="J63" s="143">
        <f t="shared" si="31"/>
        <v>42979</v>
      </c>
      <c r="K63" s="144" t="s">
        <v>69</v>
      </c>
      <c r="L63" s="143" t="s">
        <v>68</v>
      </c>
      <c r="M63" s="145">
        <v>220</v>
      </c>
      <c r="N63" s="146">
        <v>5619.99</v>
      </c>
      <c r="O63" s="146">
        <f>ROUND(Parámetros!N63*(Índices!H61*(Parámetros!O63*Índices!J61+Parámetros!P63*Índices!K61)+Parámetros!Q63*Índices!I61),2)</f>
        <v>5513.4</v>
      </c>
      <c r="P63" s="147">
        <f t="shared" ref="P63" si="35">ROUND(O63/N63-1,6)</f>
        <v>-1.8966E-2</v>
      </c>
      <c r="Q63" s="148" t="s">
        <v>67</v>
      </c>
      <c r="R63" s="145">
        <v>220</v>
      </c>
      <c r="S63" s="149">
        <v>5365.73</v>
      </c>
      <c r="T63" s="146">
        <f>ROUND(Parámetros!S63*(Índices!H61*(Parámetros!T63*Índices!J61+Parámetros!U63*Índices!K61)+Parámetros!V63*Índices!I61),2)</f>
        <v>5262.63</v>
      </c>
      <c r="U63" s="150">
        <f t="shared" si="33"/>
        <v>-1.9214999999999999E-2</v>
      </c>
    </row>
    <row r="64" spans="2:21" x14ac:dyDescent="0.2">
      <c r="B64" s="189">
        <f t="shared" si="25"/>
        <v>43009</v>
      </c>
      <c r="C64" s="116" t="s">
        <v>74</v>
      </c>
      <c r="D64" s="189" t="s">
        <v>13</v>
      </c>
      <c r="E64" s="227">
        <v>220</v>
      </c>
      <c r="F64" s="172">
        <v>5507.1</v>
      </c>
      <c r="G64" s="172">
        <f>ROUND(Parámetros!I64*(Índices!H62*(Parámetros!J64*Índices!J62+Parámetros!K64*Índices!K62)+Parámetros!L64*Índices!I62),2)</f>
        <v>5294.37</v>
      </c>
      <c r="H64" s="228">
        <f t="shared" ref="H64" si="36">ROUND(G64/F64-1,6)</f>
        <v>-3.8628000000000003E-2</v>
      </c>
      <c r="J64" s="189">
        <f t="shared" si="31"/>
        <v>43009</v>
      </c>
      <c r="K64" s="171" t="s">
        <v>74</v>
      </c>
      <c r="L64" s="176" t="s">
        <v>67</v>
      </c>
      <c r="M64" s="230">
        <v>220</v>
      </c>
      <c r="N64" s="172">
        <v>5400.39</v>
      </c>
      <c r="O64" s="172">
        <f>ROUND(Parámetros!N64*(Índices!H62*(Parámetros!O64*Índices!J62+Parámetros!P64*Índices!K62)+Parámetros!Q64*Índices!I62),2)</f>
        <v>5194.99</v>
      </c>
      <c r="P64" s="231">
        <f t="shared" ref="P64" si="37">ROUND(O64/N64-1,6)</f>
        <v>-3.8033999999999998E-2</v>
      </c>
      <c r="Q64" s="176" t="s">
        <v>75</v>
      </c>
      <c r="R64" s="230">
        <v>220</v>
      </c>
      <c r="S64" s="173">
        <v>4974.16</v>
      </c>
      <c r="T64" s="172">
        <f>ROUND(Parámetros!S64*(Índices!H62*(Parámetros!T64*Índices!J62+Parámetros!U64*Índices!K62)+Parámetros!V64*Índices!I62),2)</f>
        <v>4776.95</v>
      </c>
      <c r="U64" s="228">
        <f t="shared" si="33"/>
        <v>-3.9647000000000002E-2</v>
      </c>
    </row>
    <row r="65" spans="2:21" s="159" customFormat="1" x14ac:dyDescent="0.2">
      <c r="B65" s="2">
        <f t="shared" si="25"/>
        <v>43040</v>
      </c>
      <c r="C65" s="2" t="s">
        <v>74</v>
      </c>
      <c r="D65" s="2" t="s">
        <v>13</v>
      </c>
      <c r="E65" s="125">
        <v>220</v>
      </c>
      <c r="F65" s="161">
        <v>5507.1</v>
      </c>
      <c r="G65" s="161">
        <f>ROUND(Parámetros!I65*(Índices!H63*(Parámetros!J65*Índices!J63+Parámetros!K65*Índices!K63)+Parámetros!L65*Índices!I63),2)</f>
        <v>5194.5200000000004</v>
      </c>
      <c r="H65" s="162">
        <f t="shared" ref="H65" si="38">ROUND(G65/F65-1,6)</f>
        <v>-5.6758999999999997E-2</v>
      </c>
      <c r="I65" s="160"/>
      <c r="J65" s="2">
        <f t="shared" si="31"/>
        <v>43040</v>
      </c>
      <c r="K65" s="42" t="s">
        <v>74</v>
      </c>
      <c r="L65" s="40" t="s">
        <v>67</v>
      </c>
      <c r="M65" s="130">
        <v>220</v>
      </c>
      <c r="N65" s="161">
        <v>5400.39</v>
      </c>
      <c r="O65" s="161">
        <f>ROUND(Parámetros!N65*(Índices!H63*(Parámetros!O65*Índices!J63+Parámetros!P65*Índices!K63)+Parámetros!Q65*Índices!I63),2)</f>
        <v>5098.1899999999996</v>
      </c>
      <c r="P65" s="163">
        <f t="shared" ref="P65" si="39">ROUND(O65/N65-1,6)</f>
        <v>-5.5959000000000002E-2</v>
      </c>
      <c r="Q65" s="40" t="s">
        <v>75</v>
      </c>
      <c r="R65" s="130">
        <v>220</v>
      </c>
      <c r="S65" s="164">
        <v>4974.16</v>
      </c>
      <c r="T65" s="161">
        <f>ROUND(Parámetros!S65*(Índices!H63*(Parámetros!T65*Índices!J63+Parámetros!U65*Índices!K63)+Parámetros!V65*Índices!I63),2)</f>
        <v>4684.18</v>
      </c>
      <c r="U65" s="162">
        <f t="shared" si="33"/>
        <v>-5.8297000000000002E-2</v>
      </c>
    </row>
    <row r="66" spans="2:21" x14ac:dyDescent="0.2">
      <c r="B66" s="54">
        <f t="shared" si="25"/>
        <v>43070</v>
      </c>
      <c r="C66" s="54" t="s">
        <v>74</v>
      </c>
      <c r="D66" s="54" t="s">
        <v>13</v>
      </c>
      <c r="E66" s="124">
        <v>220</v>
      </c>
      <c r="F66" s="46">
        <v>5507.1</v>
      </c>
      <c r="G66" s="46">
        <f>ROUND(Parámetros!I66*(Índices!H64*(Parámetros!J66*Índices!J64+Parámetros!K66*Índices!K64)+Parámetros!L66*Índices!I64),2)</f>
        <v>5230.0600000000004</v>
      </c>
      <c r="H66" s="136">
        <f t="shared" ref="H66:H67" si="40">ROUND(G66/F66-1,6)</f>
        <v>-5.0305999999999997E-2</v>
      </c>
      <c r="J66" s="54">
        <f t="shared" si="31"/>
        <v>43070</v>
      </c>
      <c r="K66" s="45" t="s">
        <v>74</v>
      </c>
      <c r="L66" s="50" t="s">
        <v>67</v>
      </c>
      <c r="M66" s="129">
        <v>220</v>
      </c>
      <c r="N66" s="46">
        <v>5400.39</v>
      </c>
      <c r="O66" s="46">
        <f>ROUND(Parámetros!N66*(Índices!H64*(Parámetros!O66*Índices!J64+Parámetros!P66*Índices!K64)+Parámetros!Q66*Índices!I64),2)</f>
        <v>5132.97</v>
      </c>
      <c r="P66" s="58">
        <f t="shared" ref="P66:P67" si="41">ROUND(O66/N66-1,6)</f>
        <v>-4.9519000000000001E-2</v>
      </c>
      <c r="Q66" s="50" t="s">
        <v>75</v>
      </c>
      <c r="R66" s="129">
        <v>220</v>
      </c>
      <c r="S66" s="47">
        <v>4974.16</v>
      </c>
      <c r="T66" s="46">
        <f>ROUND(Parámetros!S66*(Índices!H64*(Parámetros!T66*Índices!J64+Parámetros!U66*Índices!K64)+Parámetros!V66*Índices!I64),2)</f>
        <v>4716.3</v>
      </c>
      <c r="U66" s="136">
        <f t="shared" si="33"/>
        <v>-5.1839999999999997E-2</v>
      </c>
    </row>
    <row r="67" spans="2:21" ht="13.5" thickBot="1" x14ac:dyDescent="0.25">
      <c r="B67" s="143">
        <f t="shared" si="25"/>
        <v>43101</v>
      </c>
      <c r="C67" s="143" t="s">
        <v>74</v>
      </c>
      <c r="D67" s="143" t="s">
        <v>13</v>
      </c>
      <c r="E67" s="229">
        <v>220</v>
      </c>
      <c r="F67" s="146">
        <v>5507.1</v>
      </c>
      <c r="G67" s="146">
        <f>ROUND(Parámetros!I67*(Índices!H65*(Parámetros!J67*Índices!J65+Parámetros!K67*Índices!K65)+Parámetros!L67*Índices!I65),2)</f>
        <v>5297.03</v>
      </c>
      <c r="H67" s="150">
        <f t="shared" si="40"/>
        <v>-3.8144999999999998E-2</v>
      </c>
      <c r="J67" s="143">
        <f t="shared" si="31"/>
        <v>43101</v>
      </c>
      <c r="K67" s="144" t="s">
        <v>74</v>
      </c>
      <c r="L67" s="143" t="s">
        <v>67</v>
      </c>
      <c r="M67" s="145">
        <v>220</v>
      </c>
      <c r="N67" s="146">
        <v>5400.39</v>
      </c>
      <c r="O67" s="146">
        <f>ROUND(Parámetros!N67*(Índices!H65*(Parámetros!O67*Índices!J65+Parámetros!P67*Índices!K65)+Parámetros!Q67*Índices!I65),2)</f>
        <v>5197.78</v>
      </c>
      <c r="P67" s="147">
        <f t="shared" si="41"/>
        <v>-3.7518000000000003E-2</v>
      </c>
      <c r="Q67" s="148" t="s">
        <v>75</v>
      </c>
      <c r="R67" s="145">
        <v>220</v>
      </c>
      <c r="S67" s="149">
        <v>4974.16</v>
      </c>
      <c r="T67" s="146">
        <f>ROUND(Parámetros!S67*(Índices!H65*(Parámetros!T67*Índices!J65+Parámetros!U67*Índices!K65)+Parámetros!V67*Índices!I65),2)</f>
        <v>4778.37</v>
      </c>
      <c r="U67" s="150">
        <f t="shared" si="33"/>
        <v>-3.9361E-2</v>
      </c>
    </row>
    <row r="68" spans="2:21" x14ac:dyDescent="0.2">
      <c r="B68" s="54">
        <f t="shared" si="25"/>
        <v>43132</v>
      </c>
      <c r="C68" s="116" t="s">
        <v>77</v>
      </c>
      <c r="D68" s="54" t="s">
        <v>13</v>
      </c>
      <c r="E68" s="124">
        <v>220</v>
      </c>
      <c r="F68" s="46">
        <v>5297.03</v>
      </c>
      <c r="G68" s="46">
        <f>ROUND(Parámetros!I68*(Índices!H66*(Parámetros!J68*Índices!J66+Parámetros!K68*Índices!K66)+Parámetros!L68*Índices!I66),2)</f>
        <v>5294.08</v>
      </c>
      <c r="H68" s="136">
        <f t="shared" ref="H68" si="42">ROUND(G68/F68-1,6)</f>
        <v>-5.5699999999999999E-4</v>
      </c>
      <c r="J68" s="54">
        <f t="shared" si="31"/>
        <v>43132</v>
      </c>
      <c r="K68" s="45" t="s">
        <v>74</v>
      </c>
      <c r="L68" s="50" t="s">
        <v>67</v>
      </c>
      <c r="M68" s="129">
        <v>220</v>
      </c>
      <c r="N68" s="46">
        <v>5400.39</v>
      </c>
      <c r="O68" s="46">
        <f>ROUND(Parámetros!N68*(Índices!H66*(Parámetros!O68*Índices!J66+Parámetros!P68*Índices!K66)+Parámetros!Q68*Índices!I66),2)</f>
        <v>5195.16</v>
      </c>
      <c r="P68" s="58">
        <f t="shared" ref="P68" si="43">ROUND(O68/N68-1,6)</f>
        <v>-3.8003000000000002E-2</v>
      </c>
      <c r="Q68" s="50" t="s">
        <v>75</v>
      </c>
      <c r="R68" s="129">
        <v>220</v>
      </c>
      <c r="S68" s="47">
        <v>4974.16</v>
      </c>
      <c r="T68" s="46">
        <f>ROUND(Parámetros!S68*(Índices!H66*(Parámetros!T68*Índices!J66+Parámetros!U68*Índices!K66)+Parámetros!V68*Índices!I66),2)</f>
        <v>4775.6400000000003</v>
      </c>
      <c r="U68" s="136">
        <f t="shared" ref="U68" si="44">ROUND(T68/S68-1,6)</f>
        <v>-3.9910000000000001E-2</v>
      </c>
    </row>
    <row r="69" spans="2:21" ht="13.5" thickBot="1" x14ac:dyDescent="0.25">
      <c r="B69" s="202">
        <f t="shared" si="25"/>
        <v>43160</v>
      </c>
      <c r="C69" s="202" t="s">
        <v>77</v>
      </c>
      <c r="D69" s="202" t="s">
        <v>13</v>
      </c>
      <c r="E69" s="212">
        <v>220</v>
      </c>
      <c r="F69" s="203">
        <v>5297.03</v>
      </c>
      <c r="G69" s="203">
        <f>ROUND(Parámetros!I69*(Índices!H67*(Parámetros!J69*Índices!J67+Parámetros!K69*Índices!K67)+Parámetros!L69*Índices!I67),2)</f>
        <v>5146.83</v>
      </c>
      <c r="H69" s="204">
        <f t="shared" ref="H69" si="45">ROUND(G69/F69-1,6)</f>
        <v>-2.8355999999999999E-2</v>
      </c>
      <c r="J69" s="202">
        <f t="shared" si="31"/>
        <v>43160</v>
      </c>
      <c r="K69" s="215" t="s">
        <v>74</v>
      </c>
      <c r="L69" s="202" t="s">
        <v>67</v>
      </c>
      <c r="M69" s="256">
        <v>220</v>
      </c>
      <c r="N69" s="203">
        <v>5400.39</v>
      </c>
      <c r="O69" s="203">
        <f>ROUND(Parámetros!N69*(Índices!H67*(Parámetros!O69*Índices!J67+Parámetros!P69*Índices!K67)+Parámetros!Q69*Índices!I67),2)</f>
        <v>5052.49</v>
      </c>
      <c r="P69" s="257">
        <f t="shared" ref="P69" si="46">ROUND(O69/N69-1,6)</f>
        <v>-6.4421000000000006E-2</v>
      </c>
      <c r="Q69" s="258" t="s">
        <v>75</v>
      </c>
      <c r="R69" s="256">
        <v>220</v>
      </c>
      <c r="S69" s="259">
        <v>4974.16</v>
      </c>
      <c r="T69" s="203">
        <f>ROUND(Parámetros!S69*(Índices!H67*(Parámetros!T69*Índices!J67+Parámetros!U69*Índices!K67)+Parámetros!V69*Índices!I67),2)</f>
        <v>4637.05</v>
      </c>
      <c r="U69" s="204">
        <f t="shared" ref="U69" si="47">ROUND(T69/S69-1,6)</f>
        <v>-6.7771999999999999E-2</v>
      </c>
    </row>
    <row r="70" spans="2:21" x14ac:dyDescent="0.2">
      <c r="B70" s="205">
        <f t="shared" si="25"/>
        <v>43191</v>
      </c>
      <c r="C70" s="254" t="s">
        <v>78</v>
      </c>
      <c r="D70" s="205" t="s">
        <v>13</v>
      </c>
      <c r="E70" s="213">
        <v>220</v>
      </c>
      <c r="F70" s="237">
        <v>5302.82</v>
      </c>
      <c r="G70" s="237">
        <f>ROUND(Parámetros!I70*(Índices!H68*(Parámetros!J70*Índices!J68+Parámetros!K70*Índices!K68)+Parámetros!L70*Índices!I68),2)</f>
        <v>5108.0200000000004</v>
      </c>
      <c r="H70" s="255">
        <f t="shared" ref="H70" si="48">ROUND(G70/F70-1,6)</f>
        <v>-3.6734999999999997E-2</v>
      </c>
      <c r="J70" s="205">
        <f t="shared" si="31"/>
        <v>43191</v>
      </c>
      <c r="K70" s="236" t="s">
        <v>78</v>
      </c>
      <c r="L70" s="209" t="s">
        <v>67</v>
      </c>
      <c r="M70" s="206">
        <v>220</v>
      </c>
      <c r="N70" s="237">
        <v>5122.32</v>
      </c>
      <c r="O70" s="237">
        <f>ROUND(Parámetros!N70*(Índices!H68*(Parámetros!O70*Índices!J68+Parámetros!P70*Índices!K68)+Parámetros!Q70*Índices!I68),2)</f>
        <v>4937.3900000000003</v>
      </c>
      <c r="P70" s="260">
        <f t="shared" ref="P70" si="49">ROUND(O70/N70-1,6)</f>
        <v>-3.6103000000000003E-2</v>
      </c>
      <c r="Q70" s="209" t="s">
        <v>75</v>
      </c>
      <c r="R70" s="206">
        <v>220</v>
      </c>
      <c r="S70" s="238">
        <v>4708.53</v>
      </c>
      <c r="T70" s="237">
        <f>ROUND(Parámetros!S70*(Índices!H68*(Parámetros!T70*Índices!J68+Parámetros!U70*Índices!K68)+Parámetros!V70*Índices!I68),2)</f>
        <v>4529.22</v>
      </c>
      <c r="U70" s="255">
        <f>ROUND(T70/S70-1,6)</f>
        <v>-3.8081999999999998E-2</v>
      </c>
    </row>
    <row r="71" spans="2:21" s="159" customFormat="1" x14ac:dyDescent="0.2">
      <c r="B71" s="2">
        <f t="shared" si="25"/>
        <v>43221</v>
      </c>
      <c r="C71" s="2" t="s">
        <v>78</v>
      </c>
      <c r="D71" s="2" t="s">
        <v>13</v>
      </c>
      <c r="E71" s="125">
        <v>220</v>
      </c>
      <c r="F71" s="161">
        <v>5302.82</v>
      </c>
      <c r="G71" s="161">
        <f>ROUND(Parámetros!I71*(Índices!H69*(Parámetros!J71*Índices!J69+Parámetros!K71*Índices!K69)+Parámetros!L71*Índices!I69),2)</f>
        <v>5136.59</v>
      </c>
      <c r="H71" s="162">
        <f>ROUND(G71/F71-1,6)</f>
        <v>-3.1347E-2</v>
      </c>
      <c r="I71" s="1"/>
      <c r="J71" s="2">
        <f t="shared" si="31"/>
        <v>43221</v>
      </c>
      <c r="K71" s="42" t="s">
        <v>78</v>
      </c>
      <c r="L71" s="40" t="s">
        <v>67</v>
      </c>
      <c r="M71" s="130">
        <v>220</v>
      </c>
      <c r="N71" s="161">
        <v>5122.32</v>
      </c>
      <c r="O71" s="161">
        <f>ROUND(Parámetros!N71*(Índices!H69*(Parámetros!O71*Índices!J69+Parámetros!P71*Índices!K69)+Parámetros!Q71*Índices!I69),2)</f>
        <v>4964.8599999999997</v>
      </c>
      <c r="P71" s="163">
        <f t="shared" ref="P71:P73" si="50">ROUND(O71/N71-1,6)</f>
        <v>-3.074E-2</v>
      </c>
      <c r="Q71" s="40" t="s">
        <v>75</v>
      </c>
      <c r="R71" s="130">
        <v>220</v>
      </c>
      <c r="S71" s="164">
        <v>4708.53</v>
      </c>
      <c r="T71" s="161">
        <f>ROUND(Parámetros!S71*(Índices!H69*(Parámetros!T71*Índices!J69+Parámetros!U71*Índices!K69)+Parámetros!V71*Índices!I69),2)</f>
        <v>4555.29</v>
      </c>
      <c r="U71" s="162">
        <f t="shared" ref="U71:U73" si="51">ROUND(T71/S71-1,6)</f>
        <v>-3.2544999999999998E-2</v>
      </c>
    </row>
    <row r="72" spans="2:21" x14ac:dyDescent="0.2">
      <c r="B72" s="54">
        <f t="shared" si="25"/>
        <v>43252</v>
      </c>
      <c r="C72" s="54" t="s">
        <v>78</v>
      </c>
      <c r="D72" s="54" t="s">
        <v>13</v>
      </c>
      <c r="E72" s="124">
        <v>220</v>
      </c>
      <c r="F72" s="46">
        <v>5302.82</v>
      </c>
      <c r="G72" s="46">
        <f>ROUND(Parámetros!I72*(Índices!H70*(Parámetros!J72*Índices!J70+Parámetros!K72*Índices!K70)+Parámetros!L72*Índices!I70),2)</f>
        <v>5066.58</v>
      </c>
      <c r="H72" s="136">
        <f t="shared" ref="H72" si="52">ROUND(G72/F72-1,6)</f>
        <v>-4.4549999999999999E-2</v>
      </c>
      <c r="J72" s="54">
        <f t="shared" si="31"/>
        <v>43252</v>
      </c>
      <c r="K72" s="45" t="s">
        <v>78</v>
      </c>
      <c r="L72" s="54" t="s">
        <v>67</v>
      </c>
      <c r="M72" s="129">
        <v>220</v>
      </c>
      <c r="N72" s="46">
        <v>5122.32</v>
      </c>
      <c r="O72" s="46">
        <f>ROUND(Parámetros!N72*(Índices!H70*(Parámetros!O72*Índices!J70+Parámetros!P72*Índices!K70)+Parámetros!Q72*Índices!I70),2)</f>
        <v>4898.95</v>
      </c>
      <c r="P72" s="58">
        <f t="shared" si="50"/>
        <v>-4.3607E-2</v>
      </c>
      <c r="Q72" s="50" t="s">
        <v>75</v>
      </c>
      <c r="R72" s="129">
        <v>220</v>
      </c>
      <c r="S72" s="47">
        <v>4708.53</v>
      </c>
      <c r="T72" s="46">
        <f>ROUND(Parámetros!S72*(Índices!H70*(Parámetros!T72*Índices!J70+Parámetros!U72*Índices!K70)+Parámetros!V72*Índices!I70),2)</f>
        <v>4491.62</v>
      </c>
      <c r="U72" s="136">
        <f t="shared" si="51"/>
        <v>-4.6066999999999997E-2</v>
      </c>
    </row>
    <row r="73" spans="2:21" x14ac:dyDescent="0.2">
      <c r="B73" s="2">
        <f t="shared" si="25"/>
        <v>43282</v>
      </c>
      <c r="C73" s="2" t="s">
        <v>78</v>
      </c>
      <c r="D73" s="2" t="s">
        <v>13</v>
      </c>
      <c r="E73" s="125">
        <v>220</v>
      </c>
      <c r="F73" s="25">
        <v>5302.82</v>
      </c>
      <c r="G73" s="25">
        <f>ROUND(Parámetros!I73*(Índices!H71*(Parámetros!J73*Índices!J71+Parámetros!K73*Índices!K71)+Parámetros!L73*Índices!I71),2)</f>
        <v>5143.03</v>
      </c>
      <c r="H73" s="137">
        <f>ROUND(G73/F73-1,6)</f>
        <v>-3.0133E-2</v>
      </c>
      <c r="J73" s="2">
        <f t="shared" si="31"/>
        <v>43282</v>
      </c>
      <c r="K73" s="42" t="s">
        <v>78</v>
      </c>
      <c r="L73" s="2" t="s">
        <v>67</v>
      </c>
      <c r="M73" s="130">
        <v>220</v>
      </c>
      <c r="N73" s="25">
        <v>5122.32</v>
      </c>
      <c r="O73" s="25">
        <f>ROUND(Parámetros!N73*(Índices!H71*(Parámetros!O73*Índices!J71+Parámetros!P73*Índices!K71)+Parámetros!Q73*Índices!I71),2)</f>
        <v>4972.57</v>
      </c>
      <c r="P73" s="36">
        <f t="shared" si="50"/>
        <v>-2.9235000000000001E-2</v>
      </c>
      <c r="Q73" s="40" t="s">
        <v>75</v>
      </c>
      <c r="R73" s="130">
        <v>220</v>
      </c>
      <c r="S73" s="27">
        <v>4708.53</v>
      </c>
      <c r="T73" s="25">
        <f>ROUND(Parámetros!S73*(Índices!H71*(Parámetros!T73*Índices!J71+Parámetros!U73*Índices!K71)+Parámetros!V73*Índices!I71),2)</f>
        <v>4562.33</v>
      </c>
      <c r="U73" s="137">
        <f t="shared" si="51"/>
        <v>-3.1050000000000001E-2</v>
      </c>
    </row>
    <row r="74" spans="2:21" x14ac:dyDescent="0.2">
      <c r="B74" s="54">
        <f t="shared" si="25"/>
        <v>43313</v>
      </c>
      <c r="C74" s="54" t="s">
        <v>78</v>
      </c>
      <c r="D74" s="54" t="s">
        <v>13</v>
      </c>
      <c r="E74" s="124">
        <v>220</v>
      </c>
      <c r="F74" s="46">
        <v>5302.82</v>
      </c>
      <c r="G74" s="46">
        <f>ROUND(Parámetros!I74*(Índices!H72*(Parámetros!J74*Índices!J72+Parámetros!K74*Índices!K72)+Parámetros!L74*Índices!I72),2)</f>
        <v>5177.76</v>
      </c>
      <c r="H74" s="136">
        <f t="shared" ref="H74" si="53">ROUND(G74/F74-1,6)</f>
        <v>-2.3584000000000001E-2</v>
      </c>
      <c r="J74" s="54">
        <f t="shared" si="31"/>
        <v>43313</v>
      </c>
      <c r="K74" s="45" t="s">
        <v>78</v>
      </c>
      <c r="L74" s="54" t="s">
        <v>67</v>
      </c>
      <c r="M74" s="129">
        <v>220</v>
      </c>
      <c r="N74" s="46">
        <v>5122.32</v>
      </c>
      <c r="O74" s="46">
        <f>ROUND(Parámetros!N74*(Índices!H72*(Parámetros!O74*Índices!J72+Parámetros!P74*Índices!K72)+Parámetros!Q74*Índices!I72),2)</f>
        <v>5006.1099999999997</v>
      </c>
      <c r="P74" s="58">
        <f t="shared" ref="P74" si="54">ROUND(O74/N74-1,6)</f>
        <v>-2.2686999999999999E-2</v>
      </c>
      <c r="Q74" s="50" t="s">
        <v>75</v>
      </c>
      <c r="R74" s="129">
        <v>220</v>
      </c>
      <c r="S74" s="47">
        <v>4708.53</v>
      </c>
      <c r="T74" s="46">
        <f>ROUND(Parámetros!S74*(Índices!H72*(Parámetros!T74*Índices!J72+Parámetros!U74*Índices!K72)+Parámetros!V74*Índices!I72),2)</f>
        <v>4594.71</v>
      </c>
      <c r="U74" s="136">
        <f t="shared" ref="U74" si="55">ROUND(T74/S74-1,6)</f>
        <v>-2.4173E-2</v>
      </c>
    </row>
    <row r="75" spans="2:21" ht="13.5" thickBot="1" x14ac:dyDescent="0.25">
      <c r="B75" s="202">
        <f t="shared" si="25"/>
        <v>43344</v>
      </c>
      <c r="C75" s="202" t="s">
        <v>78</v>
      </c>
      <c r="D75" s="202" t="s">
        <v>13</v>
      </c>
      <c r="E75" s="212">
        <v>220</v>
      </c>
      <c r="F75" s="203">
        <v>5302.82</v>
      </c>
      <c r="G75" s="203">
        <f>ROUND(Parámetros!I75*(Índices!H73*(Parámetros!J75*Índices!J73+Parámetros!K75*Índices!K73)+Parámetros!L75*Índices!I73),2)</f>
        <v>5319.17</v>
      </c>
      <c r="H75" s="204">
        <f t="shared" ref="H75" si="56">ROUND(G75/F75-1,6)</f>
        <v>3.0829999999999998E-3</v>
      </c>
      <c r="J75" s="202">
        <f t="shared" si="31"/>
        <v>43344</v>
      </c>
      <c r="K75" s="215" t="s">
        <v>78</v>
      </c>
      <c r="L75" s="202" t="s">
        <v>67</v>
      </c>
      <c r="M75" s="256">
        <v>220</v>
      </c>
      <c r="N75" s="203">
        <v>5122.32</v>
      </c>
      <c r="O75" s="203">
        <f>ROUND(Parámetros!N75*(Índices!H73*(Parámetros!O75*Índices!J73+Parámetros!P75*Índices!K73)+Parámetros!Q75*Índices!I73),2)</f>
        <v>5140.9399999999996</v>
      </c>
      <c r="P75" s="257">
        <f t="shared" ref="P75" si="57">ROUND(O75/N75-1,6)</f>
        <v>3.6350000000000002E-3</v>
      </c>
      <c r="Q75" s="258" t="s">
        <v>75</v>
      </c>
      <c r="R75" s="256">
        <v>220</v>
      </c>
      <c r="S75" s="259">
        <v>4708.53</v>
      </c>
      <c r="T75" s="203">
        <f>ROUND(Parámetros!S75*(Índices!H73*(Parámetros!T75*Índices!J73+Parámetros!U75*Índices!K73)+Parámetros!V75*Índices!I73),2)</f>
        <v>4723.58</v>
      </c>
      <c r="U75" s="204">
        <f t="shared" ref="U75" si="58">ROUND(T75/S75-1,6)</f>
        <v>3.1960000000000001E-3</v>
      </c>
    </row>
    <row r="76" spans="2:21" x14ac:dyDescent="0.2">
      <c r="B76" s="205">
        <f t="shared" si="25"/>
        <v>43374</v>
      </c>
      <c r="C76" s="254" t="s">
        <v>82</v>
      </c>
      <c r="D76" s="205" t="s">
        <v>13</v>
      </c>
      <c r="E76" s="213">
        <v>220</v>
      </c>
      <c r="F76" s="237">
        <v>5152.34</v>
      </c>
      <c r="G76" s="237">
        <f>ROUND(Parámetros!I76*(Índices!H74*(Parámetros!J76*Índices!J74+Parámetros!K76*Índices!K74)+Parámetros!L76*Índices!I74),2)</f>
        <v>5412.85</v>
      </c>
      <c r="H76" s="255">
        <f t="shared" ref="H76" si="59">ROUND(G76/F76-1,6)</f>
        <v>5.0561000000000002E-2</v>
      </c>
      <c r="J76" s="205">
        <f t="shared" si="31"/>
        <v>43374</v>
      </c>
      <c r="K76" s="236" t="s">
        <v>82</v>
      </c>
      <c r="L76" s="209" t="s">
        <v>67</v>
      </c>
      <c r="M76" s="206">
        <v>220</v>
      </c>
      <c r="N76" s="237">
        <v>4981.72</v>
      </c>
      <c r="O76" s="237">
        <f>ROUND(Parámetros!N76*(Índices!H74*(Parámetros!O76*Índices!J74+Parámetros!P76*Índices!K74)+Parámetros!Q76*Índices!I74),2)</f>
        <v>5230.1899999999996</v>
      </c>
      <c r="P76" s="260">
        <f t="shared" ref="P76" si="60">ROUND(O76/N76-1,6)</f>
        <v>4.9875999999999997E-2</v>
      </c>
      <c r="Q76" s="209" t="s">
        <v>75</v>
      </c>
      <c r="R76" s="206">
        <v>220</v>
      </c>
      <c r="S76" s="238">
        <v>4570.24</v>
      </c>
      <c r="T76" s="237">
        <f>ROUND(Parámetros!S76*(Índices!H74*(Parámetros!T76*Índices!J74+Parámetros!U76*Índices!K74)+Parámetros!V76*Índices!I74),2)</f>
        <v>4807.75</v>
      </c>
      <c r="U76" s="255">
        <f t="shared" ref="U76" si="61">ROUND(T76/S76-1,6)</f>
        <v>5.1969000000000001E-2</v>
      </c>
    </row>
    <row r="77" spans="2:21" s="159" customFormat="1" x14ac:dyDescent="0.2">
      <c r="B77" s="2">
        <f t="shared" si="25"/>
        <v>43405</v>
      </c>
      <c r="C77" s="2" t="s">
        <v>82</v>
      </c>
      <c r="D77" s="2" t="s">
        <v>13</v>
      </c>
      <c r="E77" s="125">
        <v>220</v>
      </c>
      <c r="F77" s="46">
        <v>5152.34</v>
      </c>
      <c r="G77" s="161">
        <f>ROUND(Parámetros!I77*(Índices!H75*(Parámetros!J77*Índices!J75+Parámetros!K77*Índices!K75)+Parámetros!L77*Índices!I75),2)</f>
        <v>5547.35</v>
      </c>
      <c r="H77" s="162">
        <f t="shared" ref="H77" si="62">ROUND(G77/F77-1,6)</f>
        <v>7.6665999999999998E-2</v>
      </c>
      <c r="I77" s="160"/>
      <c r="J77" s="2">
        <f t="shared" si="31"/>
        <v>43405</v>
      </c>
      <c r="K77" s="42" t="s">
        <v>82</v>
      </c>
      <c r="L77" s="40" t="s">
        <v>67</v>
      </c>
      <c r="M77" s="130">
        <v>220</v>
      </c>
      <c r="N77" s="46">
        <v>4981.72</v>
      </c>
      <c r="O77" s="161">
        <f>ROUND(Parámetros!N77*(Índices!H75*(Parámetros!O77*Índices!J75+Parámetros!P77*Índices!K75)+Parámetros!Q77*Índices!I75),2)</f>
        <v>5358.82</v>
      </c>
      <c r="P77" s="163">
        <f t="shared" ref="P77" si="63">ROUND(O77/N77-1,6)</f>
        <v>7.5697E-2</v>
      </c>
      <c r="Q77" s="40" t="s">
        <v>75</v>
      </c>
      <c r="R77" s="130">
        <v>220</v>
      </c>
      <c r="S77" s="173">
        <v>4570.24</v>
      </c>
      <c r="T77" s="161">
        <f>ROUND(Parámetros!S77*(Índices!H75*(Parámetros!T77*Índices!J75+Parámetros!U77*Índices!K75)+Parámetros!V77*Índices!I75),2)</f>
        <v>4930.92</v>
      </c>
      <c r="U77" s="162">
        <f t="shared" ref="U77" si="64">ROUND(T77/S77-1,6)</f>
        <v>7.8919000000000003E-2</v>
      </c>
    </row>
    <row r="78" spans="2:21" x14ac:dyDescent="0.2">
      <c r="B78" s="54">
        <f t="shared" si="25"/>
        <v>43435</v>
      </c>
      <c r="C78" s="54" t="s">
        <v>82</v>
      </c>
      <c r="D78" s="54" t="s">
        <v>13</v>
      </c>
      <c r="E78" s="124">
        <v>220</v>
      </c>
      <c r="F78" s="46">
        <v>5152.34</v>
      </c>
      <c r="G78" s="46">
        <f>ROUND(Parámetros!I78*(Índices!H76*(Parámetros!J78*Índices!J76+Parámetros!K78*Índices!K76)+Parámetros!L78*Índices!I76),2)</f>
        <v>5531.83</v>
      </c>
      <c r="H78" s="136">
        <f t="shared" ref="H78" si="65">ROUND(G78/F78-1,6)</f>
        <v>7.3653999999999997E-2</v>
      </c>
      <c r="J78" s="54">
        <f t="shared" si="31"/>
        <v>43435</v>
      </c>
      <c r="K78" s="45" t="s">
        <v>82</v>
      </c>
      <c r="L78" s="54" t="s">
        <v>67</v>
      </c>
      <c r="M78" s="129">
        <v>220</v>
      </c>
      <c r="N78" s="46">
        <v>4981.72</v>
      </c>
      <c r="O78" s="46">
        <f>ROUND(Parámetros!N78*(Índices!H76*(Parámetros!O78*Índices!J76+Parámetros!P78*Índices!K76)+Parámetros!Q78*Índices!I76),2)</f>
        <v>5344.7</v>
      </c>
      <c r="P78" s="58">
        <f t="shared" ref="P78" si="66">ROUND(O78/N78-1,6)</f>
        <v>7.2861999999999996E-2</v>
      </c>
      <c r="Q78" s="50" t="s">
        <v>75</v>
      </c>
      <c r="R78" s="129">
        <v>220</v>
      </c>
      <c r="S78" s="173">
        <v>4570.24</v>
      </c>
      <c r="T78" s="46">
        <f>ROUND(Parámetros!S78*(Índices!H76*(Parámetros!T78*Índices!J76+Parámetros!U78*Índices!K76)+Parámetros!V78*Índices!I76),2)</f>
        <v>4916.8599999999997</v>
      </c>
      <c r="U78" s="136">
        <f t="shared" ref="U78" si="67">ROUND(T78/S78-1,6)</f>
        <v>7.5842999999999994E-2</v>
      </c>
    </row>
    <row r="79" spans="2:21" ht="13.5" thickBot="1" x14ac:dyDescent="0.25">
      <c r="B79" s="202">
        <f t="shared" si="25"/>
        <v>43466</v>
      </c>
      <c r="C79" s="202" t="s">
        <v>82</v>
      </c>
      <c r="D79" s="202" t="s">
        <v>13</v>
      </c>
      <c r="E79" s="212">
        <v>220</v>
      </c>
      <c r="F79" s="118">
        <v>5152.34</v>
      </c>
      <c r="G79" s="203">
        <f>ROUND(Parámetros!I79*(Índices!H77*(Parámetros!J79*Índices!J77+Parámetros!K79*Índices!K77)+Parámetros!L79*Índices!I77),2)</f>
        <v>5538.39</v>
      </c>
      <c r="H79" s="204">
        <f t="shared" ref="H79" si="68">ROUND(G79/F79-1,6)</f>
        <v>7.4926999999999994E-2</v>
      </c>
      <c r="J79" s="202">
        <f t="shared" si="31"/>
        <v>43466</v>
      </c>
      <c r="K79" s="215" t="s">
        <v>82</v>
      </c>
      <c r="L79" s="202" t="s">
        <v>67</v>
      </c>
      <c r="M79" s="256">
        <v>220</v>
      </c>
      <c r="N79" s="118">
        <v>4981.72</v>
      </c>
      <c r="O79" s="203">
        <f>ROUND(Parámetros!N79*(Índices!H77*(Parámetros!O79*Índices!J77+Parámetros!P79*Índices!K77)+Parámetros!Q79*Índices!I77),2)</f>
        <v>5351.08</v>
      </c>
      <c r="P79" s="257">
        <f t="shared" ref="P79" si="69">ROUND(O79/N79-1,6)</f>
        <v>7.4143000000000001E-2</v>
      </c>
      <c r="Q79" s="258" t="s">
        <v>75</v>
      </c>
      <c r="R79" s="256">
        <v>220</v>
      </c>
      <c r="S79" s="261">
        <v>4570.24</v>
      </c>
      <c r="T79" s="203">
        <f>ROUND(Parámetros!S79*(Índices!H77*(Parámetros!T79*Índices!J77+Parámetros!U79*Índices!K77)+Parámetros!V79*Índices!I77),2)</f>
        <v>4923.1000000000004</v>
      </c>
      <c r="U79" s="204">
        <f t="shared" ref="U79" si="70">ROUND(T79/S79-1,6)</f>
        <v>7.7207999999999999E-2</v>
      </c>
    </row>
    <row r="80" spans="2:21" x14ac:dyDescent="0.2">
      <c r="B80" s="254">
        <f t="shared" si="25"/>
        <v>43497</v>
      </c>
      <c r="C80" s="254" t="s">
        <v>83</v>
      </c>
      <c r="D80" s="254" t="s">
        <v>13</v>
      </c>
      <c r="E80" s="265">
        <v>220</v>
      </c>
      <c r="F80" s="266">
        <v>5538.39</v>
      </c>
      <c r="G80" s="266">
        <f>ROUND(Parámetros!I80*(Índices!H78*(Parámetros!J80*Índices!J78+Parámetros!K80*Índices!K78)+Parámetros!L80*Índices!I78),2)</f>
        <v>5559.4</v>
      </c>
      <c r="H80" s="267">
        <f t="shared" ref="H80" si="71">ROUND(G80/F80-1,6)</f>
        <v>3.7940000000000001E-3</v>
      </c>
      <c r="I80" s="282"/>
      <c r="J80" s="254">
        <f t="shared" si="31"/>
        <v>43497</v>
      </c>
      <c r="K80" s="254" t="s">
        <v>83</v>
      </c>
      <c r="L80" s="254" t="s">
        <v>67</v>
      </c>
      <c r="M80" s="268">
        <v>220</v>
      </c>
      <c r="N80" s="266">
        <v>5351.08</v>
      </c>
      <c r="O80" s="266">
        <f>ROUND(Parámetros!N80*(Índices!H78*(Parámetros!O80*Índices!J78+Parámetros!P80*Índices!K78)+Parámetros!Q80*Índices!I78),2)</f>
        <v>5371.03</v>
      </c>
      <c r="P80" s="269">
        <f t="shared" ref="P80" si="72">ROUND(O80/N80-1,6)</f>
        <v>3.728E-3</v>
      </c>
      <c r="Q80" s="270" t="s">
        <v>75</v>
      </c>
      <c r="R80" s="268">
        <v>220</v>
      </c>
      <c r="S80" s="271">
        <v>4923.1000000000004</v>
      </c>
      <c r="T80" s="266">
        <f>ROUND(Parámetros!S80*(Índices!H78*(Parámetros!T80*Índices!J78+Parámetros!U80*Índices!K78)+Parámetros!V80*Índices!I78),2)</f>
        <v>4942.6099999999997</v>
      </c>
      <c r="U80" s="267">
        <f t="shared" ref="U80" si="73">ROUND(T80/S80-1,6)</f>
        <v>3.9630000000000004E-3</v>
      </c>
    </row>
    <row r="81" spans="2:21" ht="13.5" thickBot="1" x14ac:dyDescent="0.25">
      <c r="B81" s="202">
        <f t="shared" si="25"/>
        <v>43525</v>
      </c>
      <c r="C81" s="202" t="s">
        <v>83</v>
      </c>
      <c r="D81" s="202" t="s">
        <v>13</v>
      </c>
      <c r="E81" s="212">
        <v>220</v>
      </c>
      <c r="F81" s="274">
        <v>5538.39</v>
      </c>
      <c r="G81" s="274">
        <f>ROUND(Parámetros!I81*(Índices!H79*(Parámetros!J81*Índices!J79+Parámetros!K81*Índices!K79)+Parámetros!L81*Índices!I79),2)</f>
        <v>5551.33</v>
      </c>
      <c r="H81" s="281">
        <f t="shared" ref="H81" si="74">ROUND(G81/F81-1,6)</f>
        <v>2.336E-3</v>
      </c>
      <c r="I81" s="283"/>
      <c r="J81" s="202">
        <f t="shared" si="31"/>
        <v>43525</v>
      </c>
      <c r="K81" s="202" t="s">
        <v>83</v>
      </c>
      <c r="L81" s="202" t="s">
        <v>67</v>
      </c>
      <c r="M81" s="256">
        <v>220</v>
      </c>
      <c r="N81" s="274">
        <v>5351.08</v>
      </c>
      <c r="O81" s="274">
        <f>ROUND(Parámetros!N81*(Índices!H79*(Parámetros!O81*Índices!J79+Parámetros!P81*Índices!K79)+Parámetros!Q81*Índices!I79),2)</f>
        <v>5363.18</v>
      </c>
      <c r="P81" s="280">
        <f t="shared" ref="P81" si="75">ROUND(O81/N81-1,6)</f>
        <v>2.261E-3</v>
      </c>
      <c r="Q81" s="258" t="s">
        <v>75</v>
      </c>
      <c r="R81" s="256">
        <v>220</v>
      </c>
      <c r="S81" s="275">
        <v>4923.1000000000004</v>
      </c>
      <c r="T81" s="274">
        <f>ROUND(Parámetros!S81*(Índices!H79*(Parámetros!T81*Índices!J79+Parámetros!U81*Índices!K79)+Parámetros!V81*Índices!I79),2)</f>
        <v>4934.57</v>
      </c>
      <c r="U81" s="281">
        <f t="shared" ref="U81" si="76">ROUND(T81/S81-1,6)</f>
        <v>2.33E-3</v>
      </c>
    </row>
    <row r="82" spans="2:21" x14ac:dyDescent="0.2">
      <c r="B82" s="205">
        <f t="shared" si="25"/>
        <v>43556</v>
      </c>
      <c r="C82" s="205" t="s">
        <v>85</v>
      </c>
      <c r="D82" s="205" t="s">
        <v>13</v>
      </c>
      <c r="E82" s="213">
        <v>220</v>
      </c>
      <c r="F82" s="237">
        <v>5523.4</v>
      </c>
      <c r="G82" s="237">
        <f>ROUND(Parámetros!I82*(Índices!H80*(Parámetros!J82*Índices!J80+Parámetros!K82*Índices!K80)+Parámetros!L82*Índices!I80),2)</f>
        <v>5434.94</v>
      </c>
      <c r="H82" s="255">
        <f t="shared" ref="H82" si="77">ROUND(G82/F82-1,6)</f>
        <v>-1.6015000000000001E-2</v>
      </c>
      <c r="I82" s="282"/>
      <c r="J82" s="205">
        <f t="shared" si="31"/>
        <v>43556</v>
      </c>
      <c r="K82" s="205" t="s">
        <v>85</v>
      </c>
      <c r="L82" s="205" t="s">
        <v>67</v>
      </c>
      <c r="M82" s="206">
        <v>220</v>
      </c>
      <c r="N82" s="237">
        <v>5336.31</v>
      </c>
      <c r="O82" s="237">
        <f>ROUND(Parámetros!N82*(Índices!H80*(Parámetros!O82*Índices!J80+Parámetros!P82*Índices!K80)+Parámetros!Q82*Índices!I80),2)</f>
        <v>5251.8</v>
      </c>
      <c r="P82" s="260">
        <f t="shared" ref="P82" si="78">ROUND(O82/N82-1,6)</f>
        <v>-1.5837E-2</v>
      </c>
      <c r="Q82" s="209" t="s">
        <v>75</v>
      </c>
      <c r="R82" s="206">
        <v>220</v>
      </c>
      <c r="S82" s="238">
        <v>4910.03</v>
      </c>
      <c r="T82" s="237">
        <f>ROUND(Parámetros!S82*(Índices!H80*(Parámetros!T82*Índices!J80+Parámetros!U82*Índices!K80)+Parámetros!V82*Índices!I80),2)</f>
        <v>4828.1899999999996</v>
      </c>
      <c r="U82" s="255">
        <f t="shared" ref="U82" si="79">ROUND(T82/S82-1,6)</f>
        <v>-1.6667999999999999E-2</v>
      </c>
    </row>
    <row r="83" spans="2:21" x14ac:dyDescent="0.2">
      <c r="B83" s="2">
        <f t="shared" si="25"/>
        <v>43586</v>
      </c>
      <c r="C83" s="2" t="s">
        <v>85</v>
      </c>
      <c r="D83" s="2" t="s">
        <v>13</v>
      </c>
      <c r="E83" s="125">
        <v>220</v>
      </c>
      <c r="F83" s="161">
        <v>5523.4</v>
      </c>
      <c r="G83" s="161">
        <f>ROUND(Parámetros!I83*(Índices!H81*(Parámetros!J83*Índices!J81+Parámetros!K83*Índices!K81)+Parámetros!L83*Índices!I81),2)</f>
        <v>5543.69</v>
      </c>
      <c r="H83" s="162">
        <f t="shared" ref="H83" si="80">ROUND(G83/F83-1,6)</f>
        <v>3.673E-3</v>
      </c>
      <c r="I83" s="283"/>
      <c r="J83" s="2">
        <f t="shared" si="31"/>
        <v>43586</v>
      </c>
      <c r="K83" s="2" t="s">
        <v>85</v>
      </c>
      <c r="L83" s="2" t="s">
        <v>67</v>
      </c>
      <c r="M83" s="130">
        <v>220</v>
      </c>
      <c r="N83" s="161">
        <v>5336.31</v>
      </c>
      <c r="O83" s="161">
        <f>ROUND(Parámetros!N83*(Índices!H81*(Parámetros!O83*Índices!J81+Parámetros!P83*Índices!K81)+Parámetros!Q83*Índices!I81),2)</f>
        <v>5355.59</v>
      </c>
      <c r="P83" s="163">
        <f t="shared" ref="P83" si="81">ROUND(O83/N83-1,6)</f>
        <v>3.6129999999999999E-3</v>
      </c>
      <c r="Q83" s="40" t="s">
        <v>75</v>
      </c>
      <c r="R83" s="130">
        <v>220</v>
      </c>
      <c r="S83" s="164">
        <v>4910.03</v>
      </c>
      <c r="T83" s="161">
        <f>ROUND(Parámetros!S83*(Índices!H81*(Parámetros!T83*Índices!J81+Parámetros!U83*Índices!K81)+Parámetros!V83*Índices!I81),2)</f>
        <v>4927.01</v>
      </c>
      <c r="U83" s="162">
        <f t="shared" ref="U83" si="82">ROUND(T83/S83-1,6)</f>
        <v>3.4580000000000001E-3</v>
      </c>
    </row>
    <row r="84" spans="2:21" x14ac:dyDescent="0.2">
      <c r="B84" s="54">
        <f t="shared" ref="B84:B87" si="83">+DATE(YEAR(B83),MONTH(B83)+1,1)</f>
        <v>43617</v>
      </c>
      <c r="C84" s="54" t="s">
        <v>85</v>
      </c>
      <c r="D84" s="54" t="s">
        <v>13</v>
      </c>
      <c r="E84" s="124">
        <v>220</v>
      </c>
      <c r="F84" s="46">
        <v>5523.4</v>
      </c>
      <c r="G84" s="46">
        <f>ROUND(Parámetros!I84*(Índices!H82*(Parámetros!J84*Índices!J82+Parámetros!K84*Índices!K82)+Parámetros!L84*Índices!I82),2)</f>
        <v>5559.6</v>
      </c>
      <c r="H84" s="136">
        <f t="shared" ref="H84" si="84">ROUND(G84/F84-1,6)</f>
        <v>6.5539999999999999E-3</v>
      </c>
      <c r="I84" s="282"/>
      <c r="J84" s="54">
        <f t="shared" si="31"/>
        <v>43617</v>
      </c>
      <c r="K84" s="54" t="s">
        <v>85</v>
      </c>
      <c r="L84" s="54" t="s">
        <v>67</v>
      </c>
      <c r="M84" s="129">
        <v>220</v>
      </c>
      <c r="N84" s="46">
        <v>5336.31</v>
      </c>
      <c r="O84" s="46">
        <f>ROUND(Parámetros!N84*(Índices!H82*(Parámetros!O84*Índices!J82+Parámetros!P84*Índices!K82)+Parámetros!Q84*Índices!I82),2)</f>
        <v>5370.53</v>
      </c>
      <c r="P84" s="58">
        <f t="shared" ref="P84" si="85">ROUND(O84/N84-1,6)</f>
        <v>6.4130000000000003E-3</v>
      </c>
      <c r="Q84" s="50" t="s">
        <v>75</v>
      </c>
      <c r="R84" s="129">
        <v>220</v>
      </c>
      <c r="S84" s="47">
        <v>4910.03</v>
      </c>
      <c r="T84" s="46">
        <f>ROUND(Parámetros!S84*(Índices!H82*(Parámetros!T84*Índices!J82+Parámetros!U84*Índices!K82)+Parámetros!V84*Índices!I82),2)</f>
        <v>4940.4399999999996</v>
      </c>
      <c r="U84" s="136">
        <f t="shared" ref="U84" si="86">ROUND(T84/S84-1,6)</f>
        <v>6.1929999999999997E-3</v>
      </c>
    </row>
    <row r="85" spans="2:21" x14ac:dyDescent="0.2">
      <c r="B85" s="2">
        <f t="shared" si="83"/>
        <v>43647</v>
      </c>
      <c r="C85" s="2" t="s">
        <v>85</v>
      </c>
      <c r="D85" s="2" t="s">
        <v>13</v>
      </c>
      <c r="E85" s="125">
        <v>220</v>
      </c>
      <c r="F85" s="161">
        <v>5523.4</v>
      </c>
      <c r="G85" s="161">
        <f>ROUND(Parámetros!I85*(Índices!H83*(Parámetros!J85*Índices!J83+Parámetros!K85*Índices!K83)+Parámetros!L85*Índices!I83),2)</f>
        <v>5727.94</v>
      </c>
      <c r="H85" s="162">
        <f t="shared" ref="H85" si="87">ROUND(G85/F85-1,6)</f>
        <v>3.7032000000000002E-2</v>
      </c>
      <c r="I85" s="283"/>
      <c r="J85" s="2">
        <f t="shared" si="31"/>
        <v>43647</v>
      </c>
      <c r="K85" s="2" t="s">
        <v>85</v>
      </c>
      <c r="L85" s="2" t="s">
        <v>67</v>
      </c>
      <c r="M85" s="130">
        <v>220</v>
      </c>
      <c r="N85" s="161">
        <v>5336.31</v>
      </c>
      <c r="O85" s="161">
        <f>ROUND(Parámetros!N85*(Índices!H83*(Parámetros!O85*Índices!J83+Parámetros!P85*Índices!K83)+Parámetros!Q85*Índices!I83),2)</f>
        <v>5530.94</v>
      </c>
      <c r="P85" s="163">
        <f t="shared" ref="P85" si="88">ROUND(O85/N85-1,6)</f>
        <v>3.6472999999999998E-2</v>
      </c>
      <c r="Q85" s="40" t="s">
        <v>75</v>
      </c>
      <c r="R85" s="130">
        <v>220</v>
      </c>
      <c r="S85" s="164">
        <v>4910.03</v>
      </c>
      <c r="T85" s="161">
        <f>ROUND(Parámetros!S85*(Índices!H83*(Parámetros!T85*Índices!J83+Parámetros!U85*Índices!K83)+Parámetros!V85*Índices!I83),2)</f>
        <v>5093.38</v>
      </c>
      <c r="U85" s="162">
        <f t="shared" ref="U85" si="89">ROUND(T85/S85-1,6)</f>
        <v>3.7342E-2</v>
      </c>
    </row>
    <row r="86" spans="2:21" x14ac:dyDescent="0.2">
      <c r="B86" s="54">
        <f t="shared" si="83"/>
        <v>43678</v>
      </c>
      <c r="C86" s="54" t="s">
        <v>85</v>
      </c>
      <c r="D86" s="54" t="s">
        <v>13</v>
      </c>
      <c r="E86" s="124">
        <v>220</v>
      </c>
      <c r="F86" s="46">
        <v>5523.4</v>
      </c>
      <c r="G86" s="46">
        <f>ROUND(Parámetros!I86*(Índices!H84*(Parámetros!J86*Índices!J84+Parámetros!K86*Índices!K84)+Parámetros!L86*Índices!I84),2)</f>
        <v>5733.09</v>
      </c>
      <c r="H86" s="136">
        <f t="shared" ref="H86" si="90">ROUND(G86/F86-1,6)</f>
        <v>3.7963999999999998E-2</v>
      </c>
      <c r="I86" s="282"/>
      <c r="J86" s="54">
        <f t="shared" si="31"/>
        <v>43678</v>
      </c>
      <c r="K86" s="54" t="s">
        <v>85</v>
      </c>
      <c r="L86" s="54" t="s">
        <v>67</v>
      </c>
      <c r="M86" s="129">
        <v>220</v>
      </c>
      <c r="N86" s="46">
        <v>5336.31</v>
      </c>
      <c r="O86" s="46">
        <f>ROUND(Parámetros!N86*(Índices!H84*(Parámetros!O86*Índices!J84+Parámetros!P86*Índices!K84)+Parámetros!Q86*Índices!I84),2)</f>
        <v>5535.6</v>
      </c>
      <c r="P86" s="58">
        <f t="shared" ref="P86" si="91">ROUND(O86/N86-1,6)</f>
        <v>3.7345999999999997E-2</v>
      </c>
      <c r="Q86" s="50" t="s">
        <v>75</v>
      </c>
      <c r="R86" s="129">
        <v>220</v>
      </c>
      <c r="S86" s="47">
        <v>4910.03</v>
      </c>
      <c r="T86" s="46">
        <f>ROUND(Parámetros!S86*(Índices!H84*(Parámetros!T86*Índices!J84+Parámetros!U86*Índices!K84)+Parámetros!V86*Índices!I84),2)</f>
        <v>5097.5200000000004</v>
      </c>
      <c r="U86" s="136">
        <f t="shared" ref="U86" si="92">ROUND(T86/S86-1,6)</f>
        <v>3.8184999999999997E-2</v>
      </c>
    </row>
    <row r="87" spans="2:21" ht="13.5" thickBot="1" x14ac:dyDescent="0.25">
      <c r="B87" s="202">
        <f t="shared" si="83"/>
        <v>43709</v>
      </c>
      <c r="C87" s="202" t="s">
        <v>85</v>
      </c>
      <c r="D87" s="202" t="s">
        <v>13</v>
      </c>
      <c r="E87" s="212">
        <v>220</v>
      </c>
      <c r="F87" s="274">
        <v>5523.4</v>
      </c>
      <c r="G87" s="274">
        <f>ROUND(Parámetros!I87*(Índices!H85*(Parámetros!J87*Índices!J85+Parámetros!K87*Índices!K85)+Parámetros!L87*Índices!I85),2)</f>
        <v>5724.77</v>
      </c>
      <c r="H87" s="281">
        <f t="shared" ref="H87" si="93">ROUND(G87/F87-1,6)</f>
        <v>3.6457999999999997E-2</v>
      </c>
      <c r="I87" s="283"/>
      <c r="J87" s="202">
        <f t="shared" si="31"/>
        <v>43709</v>
      </c>
      <c r="K87" s="202" t="s">
        <v>85</v>
      </c>
      <c r="L87" s="202" t="s">
        <v>67</v>
      </c>
      <c r="M87" s="256">
        <v>220</v>
      </c>
      <c r="N87" s="274">
        <v>5336.31</v>
      </c>
      <c r="O87" s="274">
        <f>ROUND(Parámetros!N87*(Índices!H85*(Parámetros!O87*Índices!J85+Parámetros!P87*Índices!K85)+Parámetros!Q87*Índices!I85),2)</f>
        <v>5527.69</v>
      </c>
      <c r="P87" s="280">
        <f t="shared" ref="P87" si="94">ROUND(O87/N87-1,6)</f>
        <v>3.5864E-2</v>
      </c>
      <c r="Q87" s="258" t="s">
        <v>75</v>
      </c>
      <c r="R87" s="256">
        <v>220</v>
      </c>
      <c r="S87" s="275">
        <v>4910.03</v>
      </c>
      <c r="T87" s="274">
        <f>ROUND(Parámetros!S87*(Índices!H85*(Parámetros!T87*Índices!J85+Parámetros!U87*Índices!K85)+Parámetros!V87*Índices!I85),2)</f>
        <v>5089.24</v>
      </c>
      <c r="U87" s="281">
        <f t="shared" ref="U87" si="95">ROUND(T87/S87-1,6)</f>
        <v>3.6498999999999997E-2</v>
      </c>
    </row>
    <row r="88" spans="2:21" x14ac:dyDescent="0.2">
      <c r="B88" s="291"/>
      <c r="C88" s="295"/>
      <c r="D88" s="295"/>
      <c r="E88" s="296"/>
      <c r="F88" s="292"/>
      <c r="G88" s="292"/>
      <c r="H88" s="297"/>
      <c r="I88" s="282"/>
      <c r="J88" s="205">
        <f t="shared" si="31"/>
        <v>43739</v>
      </c>
      <c r="K88" s="205" t="s">
        <v>86</v>
      </c>
      <c r="L88" s="205" t="s">
        <v>67</v>
      </c>
      <c r="M88" s="206">
        <v>220</v>
      </c>
      <c r="N88" s="237">
        <v>5528.39</v>
      </c>
      <c r="O88" s="237">
        <f>ROUND(Parámetros!N88*(Índices!H86*(Parámetros!O88*Índices!J86+Parámetros!P88*Índices!K86)+Parámetros!Q88*Índices!I86),2)</f>
        <v>5670.45</v>
      </c>
      <c r="P88" s="260">
        <f t="shared" ref="P88" si="96">ROUND(O88/N88-1,6)</f>
        <v>2.5696E-2</v>
      </c>
      <c r="Q88" s="209" t="s">
        <v>75</v>
      </c>
      <c r="R88" s="206">
        <v>220</v>
      </c>
      <c r="S88" s="238">
        <v>5091.32</v>
      </c>
      <c r="T88" s="237">
        <f>ROUND(Parámetros!S88*(Índices!H86*(Parámetros!T88*Índices!J86+Parámetros!U88*Índices!K86)+Parámetros!V88*Índices!I86),2)</f>
        <v>5227.07</v>
      </c>
      <c r="U88" s="255">
        <f t="shared" ref="U88" si="97">ROUND(T88/S88-1,6)</f>
        <v>2.6662999999999999E-2</v>
      </c>
    </row>
    <row r="89" spans="2:21" x14ac:dyDescent="0.2">
      <c r="B89" s="301"/>
      <c r="C89" s="305"/>
      <c r="D89" s="305"/>
      <c r="E89" s="306"/>
      <c r="F89" s="302"/>
      <c r="G89" s="302"/>
      <c r="H89" s="307"/>
      <c r="I89" s="284"/>
      <c r="J89" s="202">
        <f t="shared" si="31"/>
        <v>43770</v>
      </c>
      <c r="K89" s="202" t="s">
        <v>86</v>
      </c>
      <c r="L89" s="202" t="s">
        <v>67</v>
      </c>
      <c r="M89" s="256">
        <v>220</v>
      </c>
      <c r="N89" s="274">
        <v>5528.39</v>
      </c>
      <c r="O89" s="274">
        <f>ROUND(Parámetros!N89*(Índices!H87*(Parámetros!O89*Índices!J87+Parámetros!P89*Índices!K87)+Parámetros!Q89*Índices!I87),2)</f>
        <v>5705.57</v>
      </c>
      <c r="P89" s="280">
        <f t="shared" ref="P89" si="98">ROUND(O89/N89-1,6)</f>
        <v>3.2049000000000001E-2</v>
      </c>
      <c r="Q89" s="258" t="s">
        <v>75</v>
      </c>
      <c r="R89" s="256">
        <v>220</v>
      </c>
      <c r="S89" s="275">
        <v>5091.32</v>
      </c>
      <c r="T89" s="274">
        <f>ROUND(Parámetros!S89*(Índices!H87*(Parámetros!T89*Índices!J87+Parámetros!U89*Índices!K87)+Parámetros!V89*Índices!I87),2)</f>
        <v>5261.02</v>
      </c>
      <c r="U89" s="281">
        <f t="shared" ref="U89" si="99">ROUND(T89/S89-1,6)</f>
        <v>3.3331E-2</v>
      </c>
    </row>
    <row r="90" spans="2:21" x14ac:dyDescent="0.2">
      <c r="B90" s="301"/>
      <c r="C90" s="305"/>
      <c r="D90" s="305"/>
      <c r="E90" s="306"/>
      <c r="F90" s="302"/>
      <c r="G90" s="302"/>
      <c r="H90" s="307"/>
      <c r="I90" s="284"/>
      <c r="J90" s="116">
        <f t="shared" si="31"/>
        <v>43800</v>
      </c>
      <c r="K90" s="116" t="s">
        <v>86</v>
      </c>
      <c r="L90" s="116" t="s">
        <v>67</v>
      </c>
      <c r="M90" s="133">
        <v>220</v>
      </c>
      <c r="N90" s="118">
        <v>5528.39</v>
      </c>
      <c r="O90" s="118">
        <f>ROUND(Parámetros!N90*(Índices!H88*(Parámetros!O90*Índices!J88+Parámetros!P90*Índices!K88)+Parámetros!Q90*Índices!I88),2)</f>
        <v>5747.21</v>
      </c>
      <c r="P90" s="119">
        <f t="shared" ref="P90" si="100">ROUND(O90/N90-1,6)</f>
        <v>3.9580999999999998E-2</v>
      </c>
      <c r="Q90" s="117" t="s">
        <v>75</v>
      </c>
      <c r="R90" s="133">
        <v>220</v>
      </c>
      <c r="S90" s="120">
        <v>5091.32</v>
      </c>
      <c r="T90" s="118">
        <f>ROUND(Parámetros!S90*(Índices!H88*(Parámetros!T90*Índices!J88+Parámetros!U90*Índices!K88)+Parámetros!V90*Índices!I88),2)</f>
        <v>5299.07</v>
      </c>
      <c r="U90" s="142">
        <f t="shared" ref="U90" si="101">ROUND(T90/S90-1,6)</f>
        <v>4.0805000000000001E-2</v>
      </c>
    </row>
    <row r="91" spans="2:21" x14ac:dyDescent="0.2">
      <c r="B91" s="301"/>
      <c r="C91" s="305"/>
      <c r="D91" s="305"/>
      <c r="E91" s="306"/>
      <c r="F91" s="302"/>
      <c r="G91" s="302"/>
      <c r="H91" s="307"/>
      <c r="I91" s="284"/>
      <c r="J91" s="2">
        <f t="shared" ref="J91:J96" si="102">+DATE(YEAR(J90),MONTH(J90)+1,1)</f>
        <v>43831</v>
      </c>
      <c r="K91" s="2" t="s">
        <v>86</v>
      </c>
      <c r="L91" s="2" t="s">
        <v>67</v>
      </c>
      <c r="M91" s="130">
        <v>220</v>
      </c>
      <c r="N91" s="161">
        <v>5528.39</v>
      </c>
      <c r="O91" s="161">
        <f>ROUND(Parámetros!N91*(Índices!H89*(Parámetros!O91*Índices!J89+Parámetros!P91*Índices!K89)+Parámetros!Q91*Índices!I89),2)</f>
        <v>6024.89</v>
      </c>
      <c r="P91" s="163">
        <f t="shared" ref="P91" si="103">ROUND(O91/N91-1,6)</f>
        <v>8.9809E-2</v>
      </c>
      <c r="Q91" s="40" t="s">
        <v>75</v>
      </c>
      <c r="R91" s="130">
        <v>220</v>
      </c>
      <c r="S91" s="164">
        <v>5091.32</v>
      </c>
      <c r="T91" s="161">
        <f>ROUND(Parámetros!S91*(Índices!H89*(Parámetros!T91*Índices!J89+Parámetros!U91*Índices!K89)+Parámetros!V91*Índices!I89),2)</f>
        <v>5566.62</v>
      </c>
      <c r="U91" s="162">
        <f t="shared" ref="U91" si="104">ROUND(T91/S91-1,6)</f>
        <v>9.3354999999999994E-2</v>
      </c>
    </row>
    <row r="92" spans="2:21" x14ac:dyDescent="0.2">
      <c r="B92" s="301"/>
      <c r="C92" s="305"/>
      <c r="D92" s="305"/>
      <c r="E92" s="306"/>
      <c r="F92" s="302"/>
      <c r="G92" s="302"/>
      <c r="H92" s="307"/>
      <c r="I92" s="284"/>
      <c r="J92" s="312">
        <f t="shared" si="102"/>
        <v>43862</v>
      </c>
      <c r="K92" s="312" t="s">
        <v>86</v>
      </c>
      <c r="L92" s="312" t="s">
        <v>67</v>
      </c>
      <c r="M92" s="313">
        <v>220</v>
      </c>
      <c r="N92" s="314">
        <v>5528.39</v>
      </c>
      <c r="O92" s="314">
        <f>ROUND(Parámetros!N92*(Índices!H90*(Parámetros!O92*Índices!J90+Parámetros!P92*Índices!K90)+Parámetros!Q92*Índices!I90),2)</f>
        <v>6003.75</v>
      </c>
      <c r="P92" s="315">
        <f t="shared" ref="P92" si="105">ROUND(O92/N92-1,6)</f>
        <v>8.5985000000000006E-2</v>
      </c>
      <c r="Q92" s="316" t="s">
        <v>75</v>
      </c>
      <c r="R92" s="313">
        <v>220</v>
      </c>
      <c r="S92" s="261">
        <v>5091.32</v>
      </c>
      <c r="T92" s="314">
        <f>ROUND(Parámetros!S92*(Índices!H90*(Parámetros!T92*Índices!J90+Parámetros!U92*Índices!K90)+Parámetros!V92*Índices!I90),2)</f>
        <v>5545.98</v>
      </c>
      <c r="U92" s="317">
        <f t="shared" ref="U92" si="106">ROUND(T92/S92-1,6)</f>
        <v>8.9301000000000005E-2</v>
      </c>
    </row>
    <row r="93" spans="2:21" x14ac:dyDescent="0.2">
      <c r="B93" s="301"/>
      <c r="C93" s="305"/>
      <c r="D93" s="305"/>
      <c r="E93" s="306"/>
      <c r="F93" s="302"/>
      <c r="G93" s="302"/>
      <c r="H93" s="307"/>
      <c r="I93" s="284"/>
      <c r="J93" s="202">
        <f t="shared" si="102"/>
        <v>43891</v>
      </c>
      <c r="K93" s="202" t="s">
        <v>86</v>
      </c>
      <c r="L93" s="202" t="s">
        <v>67</v>
      </c>
      <c r="M93" s="256">
        <v>220</v>
      </c>
      <c r="N93" s="274">
        <v>5528.39</v>
      </c>
      <c r="O93" s="274">
        <f>ROUND(Parámetros!N93*(Índices!H91*(Parámetros!O93*Índices!J91+Parámetros!P93*Índices!K91)+Parámetros!Q93*Índices!I91),2)</f>
        <v>6031.6</v>
      </c>
      <c r="P93" s="280">
        <f t="shared" ref="P93" si="107">ROUND(O93/N93-1,6)</f>
        <v>9.1023000000000007E-2</v>
      </c>
      <c r="Q93" s="258" t="s">
        <v>75</v>
      </c>
      <c r="R93" s="256">
        <v>220</v>
      </c>
      <c r="S93" s="275">
        <v>5091.32</v>
      </c>
      <c r="T93" s="274">
        <f>ROUND(Parámetros!S93*(Índices!H91*(Parámetros!T93*Índices!J91+Parámetros!U93*Índices!K91)+Parámetros!V93*Índices!I91),2)</f>
        <v>5571.23</v>
      </c>
      <c r="U93" s="281">
        <f t="shared" ref="U93" si="108">ROUND(T93/S93-1,6)</f>
        <v>9.4259999999999997E-2</v>
      </c>
    </row>
    <row r="94" spans="2:21" x14ac:dyDescent="0.2">
      <c r="B94" s="301"/>
      <c r="C94" s="305"/>
      <c r="D94" s="305"/>
      <c r="E94" s="306"/>
      <c r="F94" s="302"/>
      <c r="G94" s="302"/>
      <c r="H94" s="307"/>
      <c r="I94" s="284"/>
      <c r="J94" s="54">
        <f t="shared" si="102"/>
        <v>43922</v>
      </c>
      <c r="K94" s="54" t="s">
        <v>95</v>
      </c>
      <c r="L94" s="54" t="s">
        <v>67</v>
      </c>
      <c r="M94" s="129">
        <v>220</v>
      </c>
      <c r="N94" s="46">
        <v>6017.18</v>
      </c>
      <c r="O94" s="46">
        <f>ROUND(Parámetros!N94*(Índices!H92*(Parámetros!O94*Índices!J92+Parámetros!P94*Índices!K92)+Parámetros!Q94*Índices!I92),2)</f>
        <v>6152.9</v>
      </c>
      <c r="P94" s="58">
        <f t="shared" ref="P94" si="109">ROUND(O94/N94-1,6)</f>
        <v>2.2554999999999999E-2</v>
      </c>
      <c r="Q94" s="50" t="s">
        <v>75</v>
      </c>
      <c r="R94" s="129">
        <v>220</v>
      </c>
      <c r="S94" s="47">
        <v>5560.11</v>
      </c>
      <c r="T94" s="46">
        <f>ROUND(Parámetros!S94*(Índices!H92*(Parámetros!T94*Índices!J92+Parámetros!U94*Índices!K92)+Parámetros!V94*Índices!I92),2)</f>
        <v>5688.11</v>
      </c>
      <c r="U94" s="136">
        <f t="shared" ref="U94:U95" si="110">ROUND(T94/S94-1,6)</f>
        <v>2.3021E-2</v>
      </c>
    </row>
    <row r="95" spans="2:21" ht="13.5" thickBot="1" x14ac:dyDescent="0.25">
      <c r="B95" s="301"/>
      <c r="C95" s="305"/>
      <c r="D95" s="305"/>
      <c r="E95" s="306"/>
      <c r="F95" s="302"/>
      <c r="G95" s="302"/>
      <c r="H95" s="307"/>
      <c r="I95" s="284"/>
      <c r="J95" s="196">
        <f t="shared" si="102"/>
        <v>43952</v>
      </c>
      <c r="K95" s="196" t="s">
        <v>95</v>
      </c>
      <c r="L95" s="196" t="s">
        <v>67</v>
      </c>
      <c r="M95" s="325">
        <v>220</v>
      </c>
      <c r="N95" s="326">
        <v>6017.18</v>
      </c>
      <c r="O95" s="326">
        <f>ROUND(Parámetros!N95*(Índices!H93*(Parámetros!O95*Índices!J93+Parámetros!P95*Índices!K93)+Parámetros!Q95*Índices!I93),2)</f>
        <v>6360.41</v>
      </c>
      <c r="P95" s="327">
        <f>ROUND(O95/N95-1,6)</f>
        <v>5.7042000000000002E-2</v>
      </c>
      <c r="Q95" s="328" t="s">
        <v>75</v>
      </c>
      <c r="R95" s="325">
        <v>220</v>
      </c>
      <c r="S95" s="329">
        <v>5560.11</v>
      </c>
      <c r="T95" s="326">
        <f>ROUND(Parámetros!S95*(Índices!H93*(Parámetros!T95*Índices!J93+Parámetros!U95*Índices!K93)+Parámetros!V95*Índices!I93),2)</f>
        <v>5888.02</v>
      </c>
      <c r="U95" s="330">
        <f t="shared" si="110"/>
        <v>5.8975E-2</v>
      </c>
    </row>
    <row r="96" spans="2:21" ht="13.5" thickBot="1" x14ac:dyDescent="0.25">
      <c r="B96" s="287"/>
      <c r="C96" s="298"/>
      <c r="D96" s="298"/>
      <c r="E96" s="299"/>
      <c r="F96" s="288"/>
      <c r="G96" s="288"/>
      <c r="H96" s="300"/>
      <c r="I96" s="284"/>
      <c r="J96" s="151">
        <f t="shared" si="102"/>
        <v>43983</v>
      </c>
      <c r="K96" s="151" t="s">
        <v>95</v>
      </c>
      <c r="L96" s="151" t="s">
        <v>67</v>
      </c>
      <c r="M96" s="153">
        <v>220</v>
      </c>
      <c r="N96" s="154">
        <v>6017.18</v>
      </c>
      <c r="O96" s="154">
        <f>ROUND(Parámetros!N96*(Índices!H94*(Parámetros!O96*Índices!J94+Parámetros!P96*Índices!K94)+Parámetros!Q96*Índices!I94),2)</f>
        <v>6437.01</v>
      </c>
      <c r="P96" s="155">
        <f t="shared" ref="P96" si="111">ROUND(O96/N96-1,6)</f>
        <v>6.9772000000000001E-2</v>
      </c>
      <c r="Q96" s="156" t="s">
        <v>75</v>
      </c>
      <c r="R96" s="153">
        <v>220</v>
      </c>
      <c r="S96" s="157">
        <v>5560.11</v>
      </c>
      <c r="T96" s="154">
        <f>ROUND(Parámetros!S96*(Índices!H94*(Parámetros!T96*Índices!J94+Parámetros!U96*Índices!K94)+Parámetros!V96*Índices!I94),2)</f>
        <v>5962.23</v>
      </c>
      <c r="U96" s="158">
        <f t="shared" ref="U96" si="112">ROUND(T96/S96-1,6)</f>
        <v>7.2321999999999997E-2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Fuentes</vt:lpstr>
      <vt:lpstr>Parámetros</vt:lpstr>
      <vt:lpstr>Índices</vt:lpstr>
      <vt:lpstr>Indexación</vt:lpstr>
      <vt:lpstr>Fuentes!Área_de_impresión</vt:lpstr>
      <vt:lpstr>Indexación!Área_de_impresión</vt:lpstr>
      <vt:lpstr>Índices!Área_de_impresión</vt:lpstr>
      <vt:lpstr>Parámetros!Área_de_impresión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Juan Vasquez</cp:lastModifiedBy>
  <dcterms:created xsi:type="dcterms:W3CDTF">2009-07-17T15:28:27Z</dcterms:created>
  <dcterms:modified xsi:type="dcterms:W3CDTF">2020-06-01T21:07:07Z</dcterms:modified>
</cp:coreProperties>
</file>