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bookViews>
    <workbookView xWindow="0" yWindow="0" windowWidth="20880" windowHeight="8505" tabRatio="933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<sst xmlns="http://schemas.openxmlformats.org/spreadsheetml/2006/main" count="9661" uniqueCount="88">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</sst>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B2:H32"/>
  <sheetViews>
    <sheetView showGridLines="0" tabSelected="1" zoomScale="75" workbookViewId="0">
      <selection activeCell="K16" sqref="K16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5" t="s">
        <v>77</v>
      </c>
      <c r="C2" s="125"/>
      <c r="D2" s="125"/>
      <c r="E2" s="125"/>
      <c r="F2" s="125"/>
    </row>
    <row r="3" spans="2:8" ht="15.75" x14ac:dyDescent="0.25">
      <c r="B3" s="125" t="s">
        <v>64</v>
      </c>
      <c r="C3" s="125"/>
      <c r="D3" s="125"/>
      <c r="E3" s="125"/>
      <c r="F3" s="125"/>
    </row>
    <row r="4" spans="2:8" ht="15.75" x14ac:dyDescent="0.25">
      <c r="B4" s="126">
        <v>43615</v>
      </c>
      <c r="C4" s="126"/>
      <c r="D4" s="126"/>
      <c r="E4" s="126"/>
      <c r="F4" s="126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4" t="s">
        <v>56</v>
      </c>
      <c r="D7" s="124"/>
      <c r="E7" s="124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346518.6</v>
      </c>
      <c r="D10" s="109">
        <f>LOOKUP($B$4,'Gasolina Automotriz'!B:B,'Gasolina Automotriz'!E:E)</f>
        <v>364756.4</v>
      </c>
      <c r="E10" s="109">
        <f>LOOKUP($B$4,'Gasolina Automotriz'!B:B,'Gasolina Automotriz'!F:F)</f>
        <v>382994.2</v>
      </c>
      <c r="F10" s="110">
        <f>LOOKUP($B$4,'Gasolina Automotriz'!B:B,'Gasolina Automotriz'!G:G)</f>
        <v>381959.7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375292.6</v>
      </c>
      <c r="D11" s="109">
        <f>LOOKUP($B$4,'Gasolina Automotriz'!B:B,'Gasolina Automotriz'!L:L)</f>
        <v>395044.9</v>
      </c>
      <c r="E11" s="109">
        <f>LOOKUP($B$4,'Gasolina Automotriz'!B:B,'Gasolina Automotriz'!M:M)</f>
        <v>414797.1</v>
      </c>
      <c r="F11" s="110">
        <f>LOOKUP($B$4,'Gasolina Automotriz'!B:B,'Gasolina Automotriz'!N:N)</f>
        <v>399475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Diesel'!$B$1:$B$4987,'Petróleo Diesel'!D$1:D$4987)</f>
        <v>356897.2</v>
      </c>
      <c r="D12" s="109">
        <f>LOOKUP($B$4,'Petróleo Diesel'!$B$1:$B$4987,'Petróleo Diesel'!E$1:E$4987)</f>
        <v>375681.2</v>
      </c>
      <c r="E12" s="109">
        <f>LOOKUP($B$4,'Petróleo Diesel'!$B$1:$B$4987,'Petróleo Diesel'!F$1:F$4987)</f>
        <v>394465.3</v>
      </c>
      <c r="F12" s="110">
        <f>LOOKUP($B$4,'Petróleo Diesel'!$B$1:$B$4987,'Petróleo Diesel'!G$1:G$4987)</f>
        <v>390070.5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Licuado'!$B$1:$B$4989,'Gas Licuado'!D$1:D$4989)</f>
        <v>167749.70000000001</v>
      </c>
      <c r="D13" s="109">
        <f>LOOKUP($B$4,'Gas Licuado'!$B$1:$B$4989,'Gas Licuado'!E$1:E$4989)</f>
        <v>176578.6</v>
      </c>
      <c r="E13" s="109">
        <f>LOOKUP($B$4,'Gas Licuado'!$B$1:$B$4989,'Gas Licuado'!F$1:F$4989)</f>
        <v>185407.6</v>
      </c>
      <c r="F13" s="110">
        <f>LOOKUP($B$4,'Gas Licuado'!$B$1:$B$4989,'Gas Licuado'!G$1:G$4989)</f>
        <v>178792.7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7" t="s">
        <v>68</v>
      </c>
      <c r="C15" s="127"/>
      <c r="D15" s="127"/>
      <c r="E15" s="127"/>
      <c r="F15" s="127"/>
    </row>
    <row r="16" spans="2:8" ht="15.75" x14ac:dyDescent="0.25">
      <c r="B16" s="125" t="s">
        <v>64</v>
      </c>
      <c r="C16" s="125"/>
      <c r="D16" s="125"/>
      <c r="E16" s="125"/>
      <c r="F16" s="125"/>
    </row>
    <row r="17" spans="2:7" ht="15.75" x14ac:dyDescent="0.25">
      <c r="B17" s="126">
        <f>B4</f>
        <v>43615</v>
      </c>
      <c r="C17" s="126"/>
      <c r="D17" s="126"/>
      <c r="E17" s="126"/>
      <c r="F17" s="126"/>
    </row>
    <row r="18" spans="2:7" ht="15.75" x14ac:dyDescent="0.25">
      <c r="B18" s="125"/>
      <c r="C18" s="125"/>
      <c r="D18" s="125"/>
      <c r="E18" s="125"/>
      <c r="F18" s="125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4" t="s">
        <v>56</v>
      </c>
      <c r="D20" s="124"/>
      <c r="E20" s="124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469.4</v>
      </c>
      <c r="D23" s="57">
        <f>LOOKUP($B$4,'Kerosene Doméstico'!$B$1:$B$4995,'Kerosene Doméstico'!E$1:E$4995)</f>
        <v>536.5</v>
      </c>
      <c r="E23" s="57">
        <f>LOOKUP($B$4,'Kerosene Doméstico'!$B$1:$B$4995,'Kerosene Doméstico'!F$1:F$4995)</f>
        <v>603.6</v>
      </c>
      <c r="F23" s="102">
        <f>LOOKUP($B$4,'Kerosene Doméstico'!$B$1:$B$4995,'Kerosene Doméstico'!G$1:G$4995)</f>
        <v>565.75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50</v>
      </c>
      <c r="C2" s="125"/>
      <c r="D2" s="125"/>
      <c r="E2" s="125"/>
      <c r="F2" s="125"/>
      <c r="G2" s="125"/>
    </row>
    <row r="3" spans="2:12" ht="15.75" x14ac:dyDescent="0.25">
      <c r="B3" s="125" t="s">
        <v>55</v>
      </c>
      <c r="C3" s="125"/>
      <c r="D3" s="125"/>
      <c r="E3" s="125"/>
      <c r="F3" s="125"/>
      <c r="G3" s="125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2:S1507"/>
  <sheetViews>
    <sheetView showGridLines="0" zoomScale="75" workbookViewId="0">
      <pane ySplit="1995" topLeftCell="A1483" activePane="bottomLeft"/>
      <selection activeCell="I5" sqref="I5:N8"/>
      <selection pane="bottomLeft" activeCell="K1499" sqref="K1499:N1499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9" t="s">
        <v>45</v>
      </c>
      <c r="C2" s="129"/>
      <c r="D2" s="129"/>
      <c r="E2" s="129"/>
      <c r="F2" s="129"/>
      <c r="G2" s="129"/>
    </row>
    <row r="3" spans="2:14" x14ac:dyDescent="0.25">
      <c r="B3" s="129" t="s">
        <v>83</v>
      </c>
      <c r="C3" s="129"/>
      <c r="D3" s="129"/>
      <c r="E3" s="129"/>
      <c r="F3" s="129"/>
      <c r="G3" s="129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  <c r="I6" s="92" t="s">
        <v>10</v>
      </c>
      <c r="J6" s="93" t="s">
        <v>11</v>
      </c>
      <c r="K6" s="128" t="s">
        <v>9</v>
      </c>
      <c r="L6" s="128"/>
      <c r="M6" s="128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0" t="s">
        <v>79</v>
      </c>
      <c r="C1261" s="130"/>
      <c r="D1261" s="130"/>
      <c r="E1261" s="130"/>
      <c r="F1261" s="130"/>
      <c r="G1261" s="130"/>
      <c r="I1261" s="130" t="s">
        <v>78</v>
      </c>
      <c r="J1261" s="130"/>
      <c r="K1261" s="130"/>
      <c r="L1261" s="130"/>
      <c r="M1261" s="130"/>
      <c r="N1261" s="130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8" t="s">
        <v>9</v>
      </c>
      <c r="E1263" s="128"/>
      <c r="F1263" s="128"/>
      <c r="G1263" s="94" t="s">
        <v>13</v>
      </c>
      <c r="I1263" s="92" t="s">
        <v>10</v>
      </c>
      <c r="J1263" s="93" t="s">
        <v>11</v>
      </c>
      <c r="K1263" s="128" t="s">
        <v>9</v>
      </c>
      <c r="L1263" s="128"/>
      <c r="M1263" s="128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I1500" s="122"/>
      <c r="J1500" s="122"/>
      <c r="K1500" s="122"/>
      <c r="P1500" s="122"/>
      <c r="Q1500" s="122"/>
      <c r="R1500" s="122"/>
      <c r="S1500" s="122"/>
    </row>
    <row r="1501" spans="2:19" x14ac:dyDescent="0.25">
      <c r="I1501" s="122"/>
      <c r="J1501" s="122"/>
      <c r="K1501" s="122"/>
      <c r="P1501" s="122"/>
      <c r="Q1501" s="122"/>
      <c r="R1501" s="122"/>
      <c r="S1501" s="122"/>
    </row>
    <row r="1502" spans="2:19" x14ac:dyDescent="0.25">
      <c r="I1502" s="122"/>
      <c r="J1502" s="122"/>
      <c r="K1502" s="122"/>
      <c r="P1502" s="122"/>
      <c r="Q1502" s="122"/>
      <c r="R1502" s="122"/>
      <c r="S1502" s="122"/>
    </row>
    <row r="1503" spans="2:19" x14ac:dyDescent="0.25">
      <c r="I1503" s="122"/>
      <c r="J1503" s="122"/>
      <c r="K1503" s="122"/>
      <c r="P1503" s="122"/>
      <c r="Q1503" s="122"/>
      <c r="R1503" s="122"/>
      <c r="S1503" s="122"/>
    </row>
    <row r="1504" spans="2:19" x14ac:dyDescent="0.25">
      <c r="I1504" s="122"/>
      <c r="J1504" s="122"/>
      <c r="K1504" s="122"/>
      <c r="P1504" s="122"/>
      <c r="Q1504" s="122"/>
      <c r="R1504" s="122"/>
      <c r="S1504" s="122"/>
    </row>
    <row r="1505" spans="9:19" x14ac:dyDescent="0.25">
      <c r="I1505" s="122"/>
      <c r="J1505" s="122"/>
      <c r="K1505" s="122"/>
      <c r="P1505" s="122"/>
      <c r="Q1505" s="122"/>
      <c r="R1505" s="122"/>
      <c r="S1505" s="122"/>
    </row>
    <row r="1506" spans="9:19" x14ac:dyDescent="0.25">
      <c r="I1506" s="122"/>
      <c r="J1506" s="122"/>
      <c r="K1506" s="122"/>
      <c r="P1506" s="122"/>
      <c r="Q1506" s="122"/>
      <c r="R1506" s="122"/>
      <c r="S1506" s="122"/>
    </row>
    <row r="1507" spans="9:19" x14ac:dyDescent="0.25">
      <c r="I1507" s="122"/>
      <c r="J1507" s="122"/>
      <c r="K1507" s="122"/>
      <c r="P1507" s="122"/>
      <c r="Q1507" s="122"/>
      <c r="R1507" s="122"/>
      <c r="S1507" s="122"/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</sheetPr>
  <dimension ref="A1:M1489"/>
  <sheetViews>
    <sheetView showGridLines="0" zoomScale="75" workbookViewId="0">
      <pane ySplit="1995" topLeftCell="A1474" activePane="bottomLeft"/>
      <selection activeCell="H14" sqref="H14"/>
      <selection pane="bottomLeft" activeCell="F1489" sqref="F1489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5" t="s">
        <v>46</v>
      </c>
      <c r="C2" s="125"/>
      <c r="D2" s="125"/>
      <c r="E2" s="125"/>
      <c r="F2" s="125"/>
      <c r="G2" s="125"/>
    </row>
    <row r="3" spans="1:7" x14ac:dyDescent="0.25">
      <c r="B3" s="129" t="s">
        <v>83</v>
      </c>
      <c r="C3" s="129"/>
      <c r="D3" s="129"/>
      <c r="E3" s="129"/>
      <c r="F3" s="129"/>
      <c r="G3" s="129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0"/>
  </sheetPr>
  <dimension ref="A2:K1501"/>
  <sheetViews>
    <sheetView showGridLines="0" zoomScale="75" workbookViewId="0">
      <pane ySplit="1980" topLeftCell="A1463" activePane="bottomLeft"/>
      <selection activeCell="B3" sqref="B3:G3"/>
      <selection pane="bottomLeft" activeCell="G1493" sqref="D1493:G1493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1" t="s">
        <v>51</v>
      </c>
      <c r="C2" s="131"/>
      <c r="D2" s="131"/>
      <c r="E2" s="131"/>
      <c r="F2" s="131"/>
      <c r="G2" s="131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H1494" s="123"/>
      <c r="I1494" s="123"/>
      <c r="J1494" s="123"/>
      <c r="K1494" s="123"/>
    </row>
    <row r="1495" spans="2:11" x14ac:dyDescent="0.25">
      <c r="H1495" s="123"/>
      <c r="I1495" s="123"/>
      <c r="J1495" s="123"/>
      <c r="K1495" s="123"/>
    </row>
    <row r="1496" spans="2:11" x14ac:dyDescent="0.25">
      <c r="H1496" s="123"/>
      <c r="I1496" s="123"/>
      <c r="J1496" s="123"/>
      <c r="K1496" s="123"/>
    </row>
    <row r="1497" spans="2:11" x14ac:dyDescent="0.25">
      <c r="H1497" s="123"/>
      <c r="I1497" s="123"/>
      <c r="J1497" s="123"/>
      <c r="K1497" s="123"/>
    </row>
    <row r="1498" spans="2:11" x14ac:dyDescent="0.25">
      <c r="H1498" s="123"/>
      <c r="I1498" s="123"/>
      <c r="J1498" s="123"/>
      <c r="K1498" s="123"/>
    </row>
    <row r="1499" spans="2:11" x14ac:dyDescent="0.25">
      <c r="H1499" s="123"/>
      <c r="I1499" s="123"/>
      <c r="J1499" s="123"/>
      <c r="K1499" s="123"/>
    </row>
    <row r="1500" spans="2:11" x14ac:dyDescent="0.25">
      <c r="H1500" s="123"/>
      <c r="I1500" s="123"/>
      <c r="J1500" s="123"/>
      <c r="K1500" s="123"/>
    </row>
    <row r="1501" spans="2:11" x14ac:dyDescent="0.25">
      <c r="H1501" s="123"/>
      <c r="I1501" s="123"/>
      <c r="J1501" s="123"/>
      <c r="K1501" s="123"/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5" t="s">
        <v>52</v>
      </c>
      <c r="C2" s="125"/>
      <c r="D2" s="125"/>
      <c r="E2" s="125"/>
      <c r="F2" s="125"/>
      <c r="G2" s="125"/>
    </row>
    <row r="3" spans="2:7" x14ac:dyDescent="0.25">
      <c r="B3" s="129" t="s">
        <v>84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2" t="s">
        <v>9</v>
      </c>
      <c r="E6" s="132"/>
      <c r="F6" s="132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0"/>
  </sheetPr>
  <dimension ref="B2:J1502"/>
  <sheetViews>
    <sheetView showGridLines="0" zoomScale="75" workbookViewId="0">
      <pane ySplit="1980" topLeftCell="A1465" activePane="bottomLeft"/>
      <selection activeCell="B3" sqref="B3:G3"/>
      <selection pane="bottomLeft" activeCell="D1494" sqref="D1494:G1494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5" t="s">
        <v>49</v>
      </c>
      <c r="C2" s="125"/>
      <c r="D2" s="125"/>
      <c r="E2" s="125"/>
      <c r="F2" s="125"/>
      <c r="G2" s="125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8" t="s">
        <v>9</v>
      </c>
      <c r="E1240" s="128"/>
      <c r="F1240" s="128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H1495" s="51"/>
      <c r="I1495" s="51"/>
      <c r="J1495" s="51"/>
    </row>
    <row r="1496" spans="2:10" x14ac:dyDescent="0.25">
      <c r="H1496" s="51"/>
      <c r="I1496" s="51"/>
      <c r="J1496" s="51"/>
    </row>
    <row r="1497" spans="2:10" x14ac:dyDescent="0.25">
      <c r="H1497" s="51"/>
      <c r="I1497" s="51"/>
      <c r="J1497" s="51"/>
    </row>
    <row r="1498" spans="2:10" x14ac:dyDescent="0.25">
      <c r="H1498" s="51"/>
      <c r="I1498" s="51"/>
      <c r="J1498" s="51"/>
    </row>
    <row r="1499" spans="2:10" x14ac:dyDescent="0.25">
      <c r="H1499" s="51"/>
      <c r="I1499" s="51"/>
      <c r="J1499" s="51"/>
    </row>
    <row r="1500" spans="2:10" x14ac:dyDescent="0.25">
      <c r="H1500" s="51"/>
      <c r="I1500" s="51"/>
      <c r="J1500" s="51"/>
    </row>
    <row r="1501" spans="2:10" x14ac:dyDescent="0.25">
      <c r="H1501" s="51"/>
      <c r="I1501" s="51"/>
      <c r="J1501" s="51"/>
    </row>
    <row r="1502" spans="2:10" x14ac:dyDescent="0.25">
      <c r="H1502" s="51"/>
      <c r="I1502" s="51"/>
      <c r="J1502" s="51"/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53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47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48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2019-06-04T19:30:47Z</dcterms:modified>
</cp:coreProperties>
</file>