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workbook>
</file>

<file path=xl/calcChain.xml><?xml version="1.0" encoding="utf-8"?>
<calcChain xmlns="http://schemas.openxmlformats.org/spreadsheetml/2006/main">
  <c r="C40" i="13" l="1"/>
  <c r="C39" i="13"/>
  <c r="C38" i="13"/>
  <c r="C36" i="13"/>
  <c r="C3" i="13"/>
  <c r="C35" i="13"/>
  <c r="C6" i="13" l="1"/>
</calcChain>
</file>

<file path=xl/sharedStrings.xml><?xml version="1.0" encoding="utf-8"?>
<sst xmlns="http://schemas.openxmlformats.org/spreadsheetml/2006/main" count="154" uniqueCount="145">
  <si>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</si>
  <si>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</si>
  <si>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</si>
  <si>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</si>
  <si>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</si>
  <si>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</si>
  <si>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</si>
  <si>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</si>
  <si>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</si>
  <si>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</si>
  <si>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</si>
  <si>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</si>
  <si>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</si>
  <si>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</si>
  <si>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</si>
  <si>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</si>
  <si>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</si>
  <si>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</si>
  <si>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</si>
  <si>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</si>
  <si>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</si>
  <si>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</si>
  <si>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</si>
  <si>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</si>
  <si>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</si>
  <si>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</si>
  <si>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</si>
  <si>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</si>
  <si>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</si>
  <si>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</si>
  <si>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</si>
  <si>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</si>
  <si>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</si>
  <si>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</si>
  <si>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</si>
  <si>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</si>
  <si>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</si>
  <si>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</si>
  <si>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</si>
  <si>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</si>
  <si>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</si>
  <si>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</si>
  <si>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</si>
  <si>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</si>
  <si>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</si>
  <si>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</si>
  <si>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</si>
  <si>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</si>
  <si>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</si>
  <si>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</si>
  <si>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</si>
  <si>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</si>
  <si>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</si>
  <si>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</si>
  <si>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</si>
  <si>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</si>
  <si>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</si>
  <si>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</si>
  <si>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</si>
  <si>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</si>
  <si>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</si>
  <si>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</si>
  <si>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</si>
  <si>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</si>
  <si>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</si>
  <si>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</si>
  <si>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</si>
  <si>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</si>
  <si>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</si>
  <si>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</si>
  <si>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</si>
  <si>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</si>
  <si>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</si>
  <si>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</si>
  <si>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</si>
  <si>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</si>
  <si>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</si>
  <si>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</si>
  <si>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</si>
  <si>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</si>
  <si>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</si>
  <si>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</si>
  <si>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</si>
  <si>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</si>
  <si>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</si>
  <si>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</si>
  <si>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</si>
  <si>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</si>
  <si>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</si>
  <si>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</si>
  <si>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</si>
  <si>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</si>
  <si>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</si>
  <si>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</si>
  <si>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</si>
  <si>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</si>
  <si>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</si>
  <si>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</si>
  <si>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</si>
  <si>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</si>
  <si>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</si>
  <si>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</si>
  <si>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</si>
  <si>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</si>
  <si>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</si>
  <si>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</si>
  <si>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</si>
  <si>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</si>
  <si>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</si>
  <si>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</si>
  <si>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</si>
  <si>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</si>
  <si>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</si>
  <si>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</si>
  <si>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</si>
  <si>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</si>
  <si>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</si>
  <si>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</si>
  <si>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</si>
  <si>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</si>
  <si>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</si>
  <si>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</si>
  <si>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</si>
  <si>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</si>
  <si>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</si>
  <si>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</si>
  <si>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</si>
  <si>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La subestación es existente y se encuentra en La región metropolitana, en la comuna de La Florida. Especificamente se encuentra situada en las coordenadas: 356579,00 m Este, 6286973,00 m Sur.</t>
  </si>
  <si>
    <t>La subestación posee 9 paños en 110 kV y un paño de transferencia.</t>
  </si>
  <si>
    <t>19H</t>
  </si>
  <si>
    <t>356579 E</t>
  </si>
  <si>
    <t>6286973 S</t>
  </si>
  <si>
    <t>La configuración del patio en 110 kV corresponde a una barra simple con transferencia, la cual posee una capacidad de ruptura de 40 kA</t>
  </si>
  <si>
    <t>ENEL DISTRIBUCIÓN CHILE S.A.</t>
  </si>
  <si>
    <t>ADECUACIONES SE FLORIDA POR AUMENTO NIVEL DE CORTOCIRCUITO</t>
  </si>
  <si>
    <t>Dada la futura puesta en marcha del proyecto de generación Alto Maipo, el cual considera la construcción de dos centrales hidroeléctricas denominadas “Alfalfal 2” y “Las Lajas”. Específicamente, se ubicarán en la zona Centro del SIC, conectándose en el sistema de Subtransmisión de Enel Distribución a través de línea en 220 kV a S/E Los Almendros 220 kV, en el caso de Alfalfal 2 y a Florida 110 kV en el caso de Las Lajas. 
La conexión de la Central Las Lajas a SE Florida provocará una redistribución y aumento en los flujos de potencia en la Subestación, por lo que se deberá modificar el equipamiento primario y de protecciones con el fin de que la Subestación sea capaz de transmitir y distribuir los nuevos flujos de energía.</t>
  </si>
  <si>
    <t>Se adjunta caerta gantt del proyecto en formato Project y PDF.</t>
  </si>
  <si>
    <t>Plazo constructivo del proyecto 18 meses</t>
  </si>
  <si>
    <t>Los planos Asociados al proyecto se indican a continuación:
Diagrama unilineal de la Subestación, situación existente: CHM-17706-001
Diagrama unilineal de la Subestación, situación proyectada: FL-PL-DU-001
Plano de Planta de la Subestación, situación existente:  CHM-17707-001
Plano de Planta de la Subestación, situación proyectada:  FL-PL-DP-001</t>
  </si>
  <si>
    <t>Los planos Asociados al proyecto se indican a continuación:
Diagrama unilineal de la Subestación, situación existente: CHM-17706-001
Plano de Planta de la Subestación, situación existente:  CHM-17707-001</t>
  </si>
  <si>
    <t>El proyecto contempla la normalización de la Subestación Florida debido a la entrada en servicio de la Subestación Alto Maipo y la Central Las Lajas, para ello se actualizarán las capacidades de ruptura y corrientes nominales de los equipos, los que se detallan a continuación:
- 6 Interruptores de 123 kV, 3150 A y 40 kA de capacidad de ruptura.
- 4 Desconectadores motorizados sin puesta a tierra de 123 kV, 3150 A y capacidad de ruptura de 40 kA.
- 4 Desconectadores motorizados con puesta a tierra de 123 kV, 3150 A y capacidad de ruptura de 40 kA.
- 21 Transformadores de corriente de 123 kV (3000/5A - 2000/5A - 1200/5A).
- 21 Transformadores de potencial 123 kV.
Adicional a esto se debe considerar:
- El repotenciamiento de la barra de transferencia a 2 conductores de cobre de 1000 MCM por fase.
- El reemplazo de la Protección Diferencial de Barra. 
- Normalización de la lógica de control sobre cada paño para utilizar el Esquema de Transferencia de Posiciones.
- Verificar operatividad la trampa de onda y el condensador de acoplamiento existente en las posiciones de linea, dependeiendo el resultado se deberá reemplazar o retiro y baja definitiva
- Verificación de la malla a tierra de la Subestación (si el estudio previo lo indica debe ser modificada)
- Montaje de nuevos gabinetes asociados a los nuevos equipos instalados en sala de control.
- Montaje del conexionado (cables Cu 70 mm² y conectores) de los nuevos equipos y estructuras a la Malla Puesta a Tierra existente.
- Montaje y construcción de canalizaciones, cámaras y bancos de ductos para llevar el cableado de fuerza, protección y control desde los equipos, nuevos y reubicados, hasta la casa de control.
- Montaje y modificaciones necesarias de la malla de puesta a tierra aérea existente de tal manera de proteger de descargar atmosféricas.
- Obras civiles y estructurales necesarias para las todas las obras mencionadas anteriormente.</t>
  </si>
  <si>
    <t xml:space="preserve">Se ha considerado dar inicio al proyecto en Jun/19 con fecha de probable termino en ene/2021 (20 meses). 
El Proyecto debe considerar que la metodologia contructiva será vital al momento de realizar la ejecución de obras, definiendo la forma de poner en servicio, que podria ser en puestas operativas parciales por posición o  podria ser la puesta en servicio de la instalación completa.
La compejidad estructural del patio AT afectara directamente sobre la operatividad de la Barra Principal de SE Florida y los ciruitos de linea que llegan a SE Florida, porvocando la indisponibilidad del punto de interconexión para la generación de la Central Florida. Algunas de las consideraciones que se debe tener presentre son las siguientes: 
- Para realizar el refuerzo de la barra de transferencia 110 kV: se requiere desconectar ambas barras 110 kV (principal y transferencia).
- Para reemplazar los desconectadores lado Barra Transferencia en todas las posiciones: requere desconectar la barra de transferencia y probablemente la  barra principal por cercania, y tambien al menos un circuito de linea donde se encuetra conectado el desconectador.
- Para reemplazar los interruptores de linea: se requiere desconectar el circuito de linea y por cercania probablemente la barra principal 
- Para reemplazar los Transformadores de Corriente y Tranformadores de Potencial: se requiere desconectar el circuito de linea en todos los casos   </t>
  </si>
  <si>
    <t>La subestación en el lado de alta tensión contempla una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
Por otra parte, el nuevo transformador consta de un patio de media tensión con doble barra y un interruptor de acoplamiento normal abierto con barra vecina. El interruptor cambiara de estado a normal cerrado en el caso de requerir la transferencia carga de un transformador vecino.</t>
  </si>
  <si>
    <t>Ver documento adjunto "Adecuacion SE Florida"</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</si>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</sst>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 _€_-;\-* #,##0\ _€_-;_-* &quot;-&quot;??\ _€_-;_-@_-"/>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6"/>
      <color theme="1"/>
      <name val="Calibri"/>
      <family val="2"/>
      <scheme val="minor"/>
    </font>
    <font>
      <sz val="11"/>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s>
  <cellStyleXfs count="3">
    <xf numFmtId="0" fontId="0" fillId="0" borderId="0"/>
    <xf numFmtId="0" fontId="12" fillId="0" borderId="0"/>
    <xf numFmtId="164" fontId="15" fillId="0" borderId="0" applyFont="0" applyFill="0" applyBorder="0" applyAlignment="0" applyProtection="0"/>
  </cellStyleXfs>
  <cellXfs count="126">
    <xf numFmtId="0" fontId="0" fillId="0" borderId="0" xfId="0"/>
    <xf numFmtId="0" fontId="0" fillId="2" borderId="0" xfId="0" applyFill="1"/>
    <xf numFmtId="0" fontId="0" fillId="6" borderId="0" xfId="0" applyFill="1"/>
    <xf numFmtId="0" fontId="7" fillId="0" borderId="9" xfId="0" applyFont="1" applyBorder="1" applyAlignment="1">
      <alignment vertical="center"/>
    </xf>
    <xf numFmtId="0" fontId="1" fillId="0" borderId="10" xfId="0" applyFont="1" applyBorder="1" applyAlignment="1"/>
    <xf numFmtId="0" fontId="9" fillId="5" borderId="8" xfId="0" applyFont="1" applyFill="1" applyBorder="1" applyAlignment="1">
      <alignment horizontal="center" vertical="top"/>
    </xf>
    <xf numFmtId="0" fontId="10" fillId="5" borderId="8" xfId="0" applyFont="1" applyFill="1" applyBorder="1" applyAlignment="1">
      <alignment horizontal="center" vertical="center"/>
    </xf>
    <xf numFmtId="0" fontId="8" fillId="0" borderId="9" xfId="0" applyFont="1" applyBorder="1" applyAlignment="1">
      <alignment horizontal="left" vertical="center"/>
    </xf>
    <xf numFmtId="0" fontId="8" fillId="0" borderId="10" xfId="0" applyFont="1" applyBorder="1" applyAlignment="1"/>
    <xf numFmtId="0" fontId="8" fillId="0" borderId="18" xfId="0" applyFont="1" applyBorder="1" applyAlignment="1"/>
    <xf numFmtId="0" fontId="4" fillId="0" borderId="21" xfId="0" applyFont="1" applyBorder="1" applyAlignment="1">
      <alignment horizontal="center"/>
    </xf>
    <xf numFmtId="0" fontId="4" fillId="0" borderId="22" xfId="0" applyFont="1" applyBorder="1"/>
    <xf numFmtId="0" fontId="4" fillId="0" borderId="23" xfId="0" applyFont="1" applyBorder="1"/>
    <xf numFmtId="0" fontId="4" fillId="0" borderId="19" xfId="0" applyFont="1" applyBorder="1"/>
    <xf numFmtId="0" fontId="4" fillId="0" borderId="20" xfId="0" applyFont="1" applyBorder="1"/>
    <xf numFmtId="0" fontId="11" fillId="7" borderId="21" xfId="0" applyFont="1" applyFill="1" applyBorder="1" applyAlignment="1">
      <alignment horizontal="center" wrapText="1"/>
    </xf>
    <xf numFmtId="0" fontId="11" fillId="7" borderId="22" xfId="0" applyFont="1" applyFill="1" applyBorder="1" applyAlignment="1">
      <alignment horizontal="center" vertical="center" wrapText="1"/>
    </xf>
    <xf numFmtId="0" fontId="11" fillId="7" borderId="23" xfId="0" applyFont="1" applyFill="1" applyBorder="1" applyAlignment="1">
      <alignment horizontal="center" vertical="center" wrapText="1"/>
    </xf>
    <xf numFmtId="0" fontId="1" fillId="0" borderId="18" xfId="0" applyFont="1" applyBorder="1" applyAlignment="1"/>
    <xf numFmtId="0" fontId="4" fillId="0" borderId="22" xfId="0" applyFont="1" applyFill="1" applyBorder="1"/>
    <xf numFmtId="0" fontId="10" fillId="5" borderId="8" xfId="0" applyFont="1" applyFill="1" applyBorder="1" applyAlignment="1">
      <alignment horizontal="center" vertical="center" wrapText="1"/>
    </xf>
    <xf numFmtId="0" fontId="9" fillId="5" borderId="8" xfId="0" applyFont="1" applyFill="1" applyBorder="1" applyAlignment="1">
      <alignment horizontal="center" vertical="center"/>
    </xf>
    <xf numFmtId="0" fontId="4" fillId="0" borderId="21"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5" xfId="0" applyFont="1" applyFill="1" applyBorder="1" applyAlignment="1">
      <alignment horizontal="right" vertical="center"/>
    </xf>
    <xf numFmtId="0" fontId="9" fillId="5" borderId="15" xfId="0" applyFont="1" applyFill="1" applyBorder="1" applyAlignment="1">
      <alignment horizontal="center" vertical="top"/>
    </xf>
    <xf numFmtId="0" fontId="10" fillId="5" borderId="16" xfId="0" applyFont="1" applyFill="1" applyBorder="1" applyAlignment="1">
      <alignment vertical="center"/>
    </xf>
    <xf numFmtId="0" fontId="10" fillId="5" borderId="17" xfId="0" applyFont="1" applyFill="1" applyBorder="1" applyAlignment="1">
      <alignment vertical="center"/>
    </xf>
    <xf numFmtId="0" fontId="13" fillId="5" borderId="15" xfId="0" applyFont="1" applyFill="1" applyBorder="1" applyAlignment="1">
      <alignment vertical="center"/>
    </xf>
    <xf numFmtId="0" fontId="0" fillId="0" borderId="0" xfId="0" applyFill="1"/>
    <xf numFmtId="0" fontId="1" fillId="0" borderId="18" xfId="0" applyFont="1" applyBorder="1" applyAlignment="1">
      <alignment wrapText="1"/>
    </xf>
    <xf numFmtId="0" fontId="14" fillId="0" borderId="1" xfId="0" applyFont="1" applyFill="1" applyBorder="1" applyAlignment="1">
      <alignment vertical="center"/>
    </xf>
    <xf numFmtId="0" fontId="7" fillId="0" borderId="9" xfId="0" applyFont="1" applyBorder="1" applyAlignment="1">
      <alignment horizontal="center" vertical="center"/>
    </xf>
    <xf numFmtId="165" fontId="4" fillId="0" borderId="49" xfId="2" applyNumberFormat="1" applyFont="1" applyBorder="1"/>
    <xf numFmtId="165" fontId="4" fillId="0" borderId="23" xfId="2" applyNumberFormat="1" applyFont="1" applyBorder="1"/>
    <xf numFmtId="165" fontId="4" fillId="0" borderId="50" xfId="2" applyNumberFormat="1" applyFont="1" applyBorder="1"/>
    <xf numFmtId="165" fontId="0" fillId="2" borderId="0" xfId="0" applyNumberFormat="1" applyFill="1"/>
    <xf numFmtId="165" fontId="11" fillId="0" borderId="8" xfId="0" applyNumberFormat="1" applyFont="1" applyBorder="1"/>
    <xf numFmtId="165" fontId="11" fillId="0" borderId="52" xfId="2" applyNumberFormat="1" applyFont="1" applyBorder="1"/>
    <xf numFmtId="165" fontId="11" fillId="0" borderId="51" xfId="2" applyNumberFormat="1" applyFont="1" applyBorder="1"/>
    <xf numFmtId="0" fontId="3" fillId="4" borderId="4" xfId="0" applyFont="1" applyFill="1" applyBorder="1" applyAlignment="1">
      <alignment horizontal="center" vertical="top"/>
    </xf>
    <xf numFmtId="0" fontId="3" fillId="4" borderId="5" xfId="0" applyFont="1" applyFill="1" applyBorder="1" applyAlignment="1">
      <alignment horizontal="center" vertical="top"/>
    </xf>
    <xf numFmtId="0" fontId="13" fillId="0" borderId="31" xfId="0" applyFont="1" applyFill="1" applyBorder="1" applyAlignment="1">
      <alignment horizontal="left" vertical="top" wrapText="1"/>
    </xf>
    <xf numFmtId="0" fontId="13" fillId="0" borderId="32"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2" fillId="0" borderId="6" xfId="0" applyFont="1" applyFill="1" applyBorder="1" applyAlignment="1">
      <alignment horizontal="center"/>
    </xf>
    <xf numFmtId="0" fontId="2" fillId="0" borderId="7" xfId="0" applyFont="1" applyFill="1" applyBorder="1" applyAlignment="1">
      <alignment horizontal="center"/>
    </xf>
    <xf numFmtId="0" fontId="4" fillId="0" borderId="31" xfId="0" applyFont="1" applyFill="1" applyBorder="1" applyAlignment="1">
      <alignment horizontal="left" vertical="top" wrapText="1"/>
    </xf>
    <xf numFmtId="0" fontId="4" fillId="0" borderId="32"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0" fontId="10" fillId="5" borderId="17" xfId="0" applyFont="1" applyFill="1" applyBorder="1" applyAlignment="1">
      <alignment horizontal="center" vertical="center"/>
    </xf>
    <xf numFmtId="0" fontId="11" fillId="0" borderId="28" xfId="0" applyFont="1" applyFill="1" applyBorder="1" applyAlignment="1">
      <alignment horizontal="left" wrapText="1"/>
    </xf>
    <xf numFmtId="0" fontId="11" fillId="0" borderId="29" xfId="0" applyFont="1" applyFill="1" applyBorder="1" applyAlignment="1">
      <alignment horizontal="left" wrapText="1"/>
    </xf>
    <xf numFmtId="0" fontId="11" fillId="0" borderId="30" xfId="0" applyFont="1" applyFill="1" applyBorder="1" applyAlignment="1">
      <alignment horizontal="left" wrapText="1"/>
    </xf>
    <xf numFmtId="0" fontId="4" fillId="0" borderId="24" xfId="0" applyFont="1" applyBorder="1" applyAlignment="1">
      <alignment horizontal="center"/>
    </xf>
    <xf numFmtId="0" fontId="4" fillId="0" borderId="39" xfId="0" applyFont="1" applyBorder="1" applyAlignment="1">
      <alignment horizont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8" xfId="0" applyFont="1" applyBorder="1" applyAlignment="1">
      <alignment horizontal="center" vertical="center" wrapText="1"/>
    </xf>
    <xf numFmtId="0" fontId="5" fillId="3" borderId="12"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4" fillId="0" borderId="33" xfId="0" applyFont="1" applyBorder="1" applyAlignment="1">
      <alignment horizontal="left" vertical="top"/>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xf>
    <xf numFmtId="0" fontId="4" fillId="0" borderId="40" xfId="0" applyFont="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7" xfId="0" applyFont="1" applyBorder="1" applyAlignment="1">
      <alignment horizontal="center" vertical="center" wrapText="1"/>
    </xf>
    <xf numFmtId="0" fontId="4" fillId="0" borderId="4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25" xfId="0" applyFont="1" applyBorder="1" applyAlignment="1">
      <alignment horizontal="center"/>
    </xf>
    <xf numFmtId="0" fontId="4" fillId="6" borderId="26" xfId="0" applyFont="1" applyFill="1" applyBorder="1" applyAlignment="1">
      <alignment horizontal="center"/>
    </xf>
    <xf numFmtId="0" fontId="4" fillId="6" borderId="27" xfId="0" applyFont="1" applyFill="1" applyBorder="1" applyAlignment="1">
      <alignment horizontal="center"/>
    </xf>
    <xf numFmtId="0" fontId="4" fillId="0" borderId="55" xfId="0" applyFont="1" applyBorder="1" applyAlignment="1">
      <alignment horizontal="center"/>
    </xf>
    <xf numFmtId="0" fontId="13" fillId="0" borderId="54" xfId="0" applyFont="1" applyBorder="1" applyAlignment="1">
      <alignment horizontal="left" vertical="center" wrapText="1"/>
    </xf>
    <xf numFmtId="0" fontId="13" fillId="0" borderId="16" xfId="0" applyFont="1" applyBorder="1" applyAlignment="1">
      <alignment horizontal="left" vertical="center" wrapText="1"/>
    </xf>
    <xf numFmtId="0" fontId="13" fillId="0" borderId="53" xfId="0" applyFont="1" applyBorder="1" applyAlignment="1">
      <alignment horizontal="left" vertical="center" wrapText="1"/>
    </xf>
  </cellXfs>
  <cellStyles count="3">
    <cellStyle name="Millares" xfId="2" builtinId="3"/>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showGridLines="0" tabSelected="1" zoomScale="70" zoomScaleNormal="70" workbookViewId="0">
      <selection activeCell="B9" sqref="B9:C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6" t="s">
        <v>60</v>
      </c>
      <c r="C2" s="34" t="s">
        <v>133</v>
      </c>
      <c r="D2" s="2"/>
    </row>
    <row r="3" spans="1:4" ht="64.5" customHeight="1" thickTop="1" thickBot="1" x14ac:dyDescent="0.3">
      <c r="A3" s="2"/>
      <c r="B3" s="26" t="s">
        <v>61</v>
      </c>
      <c r="C3" s="34" t="s">
        <v>144</v>
      </c>
      <c r="D3" s="2"/>
    </row>
    <row r="4" spans="1:4" ht="64.5" customHeight="1" thickTop="1" thickBot="1" x14ac:dyDescent="0.3">
      <c r="A4" s="2"/>
      <c r="B4" s="26" t="s">
        <v>62</v>
      </c>
      <c r="C4" s="34" t="s">
        <v>134</v>
      </c>
      <c r="D4" s="2"/>
    </row>
    <row r="5" spans="1:4" ht="12" customHeight="1" thickTop="1" thickBot="1" x14ac:dyDescent="0.55000000000000004">
      <c r="A5" s="2"/>
      <c r="B5" s="51"/>
      <c r="C5" s="52"/>
      <c r="D5" s="2"/>
    </row>
    <row r="6" spans="1:4" ht="33" thickTop="1" thickBot="1" x14ac:dyDescent="0.3">
      <c r="A6" s="2"/>
      <c r="B6" s="43" t="s">
        <v>7</v>
      </c>
      <c r="C6" s="44"/>
      <c r="D6" s="2"/>
    </row>
    <row r="7" spans="1:4" ht="409.5" customHeight="1" thickTop="1" thickBot="1" x14ac:dyDescent="0.3">
      <c r="A7" s="2"/>
      <c r="B7" s="55" t="s">
        <v>140</v>
      </c>
      <c r="C7" s="56"/>
      <c r="D7" s="2"/>
    </row>
    <row r="8" spans="1:4" ht="33" thickTop="1" thickBot="1" x14ac:dyDescent="0.3">
      <c r="A8" s="2"/>
      <c r="B8" s="43" t="s">
        <v>37</v>
      </c>
      <c r="C8" s="44"/>
      <c r="D8" s="2"/>
    </row>
    <row r="9" spans="1:4" ht="27" customHeight="1" thickTop="1" thickBot="1" x14ac:dyDescent="0.3">
      <c r="A9" s="2"/>
      <c r="B9" s="53"/>
      <c r="C9" s="54"/>
      <c r="D9" s="2"/>
    </row>
    <row r="10" spans="1:4" ht="33" thickTop="1" thickBot="1" x14ac:dyDescent="0.3">
      <c r="A10" s="2"/>
      <c r="B10" s="43" t="s">
        <v>38</v>
      </c>
      <c r="C10" s="44"/>
      <c r="D10" s="2"/>
    </row>
    <row r="11" spans="1:4" ht="149.25" customHeight="1" thickTop="1" thickBot="1" x14ac:dyDescent="0.3">
      <c r="A11" s="2"/>
      <c r="B11" s="47" t="s">
        <v>135</v>
      </c>
      <c r="C11" s="48"/>
      <c r="D11" s="2"/>
    </row>
    <row r="12" spans="1:4" ht="34.5" customHeight="1" thickTop="1" thickBot="1" x14ac:dyDescent="0.3">
      <c r="A12" s="2"/>
      <c r="B12" s="43" t="s">
        <v>97</v>
      </c>
      <c r="C12" s="44"/>
      <c r="D12" s="2"/>
    </row>
    <row r="13" spans="1:4" ht="81.75" customHeight="1" thickTop="1" thickBot="1" x14ac:dyDescent="0.3">
      <c r="A13" s="2"/>
      <c r="B13" s="57" t="s">
        <v>143</v>
      </c>
      <c r="C13" s="58"/>
      <c r="D13" s="2"/>
    </row>
    <row r="14" spans="1:4" ht="36" customHeight="1" thickTop="1" thickBot="1" x14ac:dyDescent="0.3">
      <c r="A14" s="2"/>
      <c r="B14" s="43" t="s">
        <v>98</v>
      </c>
      <c r="C14" s="44"/>
      <c r="D14" s="2"/>
    </row>
    <row r="15" spans="1:4" ht="81.75" customHeight="1" thickTop="1" thickBot="1" x14ac:dyDescent="0.3">
      <c r="A15" s="2"/>
      <c r="B15" s="49" t="s">
        <v>142</v>
      </c>
      <c r="C15" s="50"/>
      <c r="D15" s="2"/>
    </row>
    <row r="16" spans="1:4" ht="33" thickTop="1" thickBot="1" x14ac:dyDescent="0.3">
      <c r="A16" s="2"/>
      <c r="B16" s="43" t="s">
        <v>93</v>
      </c>
      <c r="C16" s="44"/>
      <c r="D16" s="2"/>
    </row>
    <row r="17" spans="1:4" ht="84" customHeight="1" thickTop="1" thickBot="1" x14ac:dyDescent="0.3">
      <c r="A17" s="2"/>
      <c r="B17" s="47" t="s">
        <v>136</v>
      </c>
      <c r="C17" s="48"/>
      <c r="D17" s="2"/>
    </row>
    <row r="18" spans="1:4" ht="33" thickTop="1" thickBot="1" x14ac:dyDescent="0.3">
      <c r="A18" s="2"/>
      <c r="B18" s="43" t="s">
        <v>94</v>
      </c>
      <c r="C18" s="44"/>
      <c r="D18" s="2"/>
    </row>
    <row r="19" spans="1:4" ht="84" customHeight="1" thickTop="1" thickBot="1" x14ac:dyDescent="0.3">
      <c r="A19" s="2"/>
      <c r="B19" s="47" t="s">
        <v>137</v>
      </c>
      <c r="C19" s="48"/>
      <c r="D19" s="2"/>
    </row>
    <row r="20" spans="1:4" ht="33" thickTop="1" thickBot="1" x14ac:dyDescent="0.3">
      <c r="A20" s="2"/>
      <c r="B20" s="43" t="s">
        <v>95</v>
      </c>
      <c r="C20" s="44"/>
      <c r="D20" s="2"/>
    </row>
    <row r="21" spans="1:4" ht="231.75" customHeight="1" thickTop="1" thickBot="1" x14ac:dyDescent="0.3">
      <c r="A21" s="2"/>
      <c r="B21" s="47" t="s">
        <v>141</v>
      </c>
      <c r="C21" s="48"/>
      <c r="D21" s="2"/>
    </row>
    <row r="22" spans="1:4" ht="33" thickTop="1" thickBot="1" x14ac:dyDescent="0.3">
      <c r="A22" s="2"/>
      <c r="B22" s="43" t="s">
        <v>96</v>
      </c>
      <c r="C22" s="44"/>
      <c r="D22" s="2"/>
    </row>
    <row r="23" spans="1:4" ht="105.75" customHeight="1" thickTop="1" thickBot="1" x14ac:dyDescent="0.3">
      <c r="A23" s="2"/>
      <c r="B23" s="45" t="s">
        <v>138</v>
      </c>
      <c r="C23" s="46"/>
      <c r="D23" s="2"/>
    </row>
    <row r="24" spans="1:4" ht="15.75" thickTop="1" x14ac:dyDescent="0.25">
      <c r="A24" s="32"/>
      <c r="B24" s="32"/>
      <c r="C24" s="32"/>
      <c r="D24" s="32"/>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25" right="0.25" top="0.75" bottom="0.75" header="0.3" footer="0.3"/>
  <pageSetup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1"/>
  <sheetViews>
    <sheetView showGridLines="0" topLeftCell="A31" zoomScale="55" zoomScaleNormal="55" workbookViewId="0">
      <selection activeCell="H57" sqref="H57"/>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76" t="s">
        <v>76</v>
      </c>
      <c r="C2" s="77"/>
      <c r="D2" s="78"/>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59" t="s">
        <v>39</v>
      </c>
      <c r="C5" s="60" t="s">
        <v>12</v>
      </c>
      <c r="D5" s="61"/>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59" t="s">
        <v>40</v>
      </c>
      <c r="C10" s="60"/>
      <c r="D10" s="61"/>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59" t="s">
        <v>41</v>
      </c>
      <c r="C15" s="60"/>
      <c r="D15" s="61"/>
      <c r="E15"/>
    </row>
    <row r="16" spans="1:5" ht="18.75" x14ac:dyDescent="0.3">
      <c r="A16"/>
      <c r="B16" s="79" t="s">
        <v>70</v>
      </c>
      <c r="C16" s="13" t="s">
        <v>1</v>
      </c>
      <c r="D16" s="14"/>
      <c r="E16"/>
    </row>
    <row r="17" spans="1:5" ht="18.75" x14ac:dyDescent="0.3">
      <c r="A17"/>
      <c r="B17" s="80"/>
      <c r="C17" s="11" t="s">
        <v>2</v>
      </c>
      <c r="D17" s="12"/>
      <c r="E17"/>
    </row>
    <row r="18" spans="1:5" ht="19.5" thickBot="1" x14ac:dyDescent="0.35">
      <c r="A18"/>
      <c r="B18" s="81"/>
      <c r="C18" s="11" t="s">
        <v>6</v>
      </c>
      <c r="D18" s="12"/>
      <c r="E18"/>
    </row>
    <row r="19" spans="1:5" ht="18.75" x14ac:dyDescent="0.3">
      <c r="A19"/>
      <c r="B19" s="79" t="s">
        <v>69</v>
      </c>
      <c r="C19" s="13" t="s">
        <v>3</v>
      </c>
      <c r="D19" s="14"/>
      <c r="E19"/>
    </row>
    <row r="20" spans="1:5" ht="18.75" x14ac:dyDescent="0.3">
      <c r="A20"/>
      <c r="B20" s="80"/>
      <c r="C20" s="11" t="s">
        <v>4</v>
      </c>
      <c r="D20" s="12"/>
      <c r="E20"/>
    </row>
    <row r="21" spans="1:5" ht="19.5" thickBot="1" x14ac:dyDescent="0.35">
      <c r="A21"/>
      <c r="B21" s="81"/>
      <c r="C21" s="11" t="s">
        <v>5</v>
      </c>
      <c r="D21" s="12"/>
      <c r="E21"/>
    </row>
    <row r="22" spans="1:5" ht="27" thickBot="1" x14ac:dyDescent="0.3">
      <c r="A22"/>
      <c r="B22" s="59" t="s">
        <v>46</v>
      </c>
      <c r="C22" s="60"/>
      <c r="D22" s="61"/>
      <c r="E22"/>
    </row>
    <row r="23" spans="1:5" ht="18.75" customHeight="1" x14ac:dyDescent="0.25">
      <c r="A23"/>
      <c r="B23" s="95" t="s">
        <v>42</v>
      </c>
      <c r="C23" s="96"/>
      <c r="D23" s="97"/>
      <c r="E23"/>
    </row>
    <row r="24" spans="1:5" x14ac:dyDescent="0.25">
      <c r="A24"/>
      <c r="B24" s="98"/>
      <c r="C24" s="99"/>
      <c r="D24" s="100"/>
      <c r="E24"/>
    </row>
    <row r="25" spans="1:5" ht="15.75" thickBot="1" x14ac:dyDescent="0.3">
      <c r="A25"/>
      <c r="B25" s="101"/>
      <c r="C25" s="102"/>
      <c r="D25" s="103"/>
      <c r="E25"/>
    </row>
    <row r="26" spans="1:5" ht="22.5" customHeight="1" thickBot="1" x14ac:dyDescent="0.3">
      <c r="A26"/>
      <c r="B26" s="59" t="s">
        <v>47</v>
      </c>
      <c r="C26" s="60"/>
      <c r="D26" s="61"/>
      <c r="E26"/>
    </row>
    <row r="27" spans="1:5" ht="19.5" thickBot="1" x14ac:dyDescent="0.35">
      <c r="A27"/>
      <c r="B27" s="62" t="s">
        <v>35</v>
      </c>
      <c r="C27" s="63"/>
      <c r="D27" s="64"/>
      <c r="E27"/>
    </row>
    <row r="28" spans="1:5" ht="21.75" customHeight="1" thickBot="1" x14ac:dyDescent="0.3">
      <c r="A28"/>
      <c r="B28" s="59" t="s">
        <v>99</v>
      </c>
      <c r="C28" s="60"/>
      <c r="D28" s="61"/>
      <c r="E28"/>
    </row>
    <row r="29" spans="1:5" ht="55.5" customHeight="1" x14ac:dyDescent="0.3">
      <c r="A29"/>
      <c r="B29" s="62" t="s">
        <v>126</v>
      </c>
      <c r="C29" s="63"/>
      <c r="D29" s="64"/>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104" t="s">
        <v>77</v>
      </c>
      <c r="C33" s="105"/>
      <c r="D33" s="106"/>
      <c r="E33"/>
    </row>
    <row r="34" spans="1:5" ht="27" thickBot="1" x14ac:dyDescent="0.3">
      <c r="A34"/>
      <c r="B34" s="6" t="s">
        <v>71</v>
      </c>
      <c r="C34" s="6" t="s">
        <v>54</v>
      </c>
      <c r="D34" s="6"/>
      <c r="E34"/>
    </row>
    <row r="35" spans="1:5" ht="136.5" customHeight="1" thickBot="1" x14ac:dyDescent="0.45">
      <c r="A35"/>
      <c r="B35" s="35">
        <v>23370</v>
      </c>
      <c r="C35" s="33" t="s">
        <v>127</v>
      </c>
      <c r="D35" s="4"/>
      <c r="E35"/>
    </row>
    <row r="36" spans="1:5" ht="27" thickBot="1" x14ac:dyDescent="0.3">
      <c r="A36"/>
      <c r="B36" s="59" t="s">
        <v>55</v>
      </c>
      <c r="C36" s="60" t="s">
        <v>12</v>
      </c>
      <c r="D36" s="61"/>
      <c r="E36"/>
    </row>
    <row r="37" spans="1:5" ht="18.75" customHeight="1" x14ac:dyDescent="0.25">
      <c r="A37"/>
      <c r="B37" s="113" t="s">
        <v>128</v>
      </c>
      <c r="C37" s="114"/>
      <c r="D37" s="115"/>
      <c r="E37"/>
    </row>
    <row r="38" spans="1:5" ht="15.75" thickBot="1" x14ac:dyDescent="0.3">
      <c r="A38"/>
      <c r="B38" s="116"/>
      <c r="C38" s="117"/>
      <c r="D38" s="118"/>
      <c r="E38"/>
    </row>
    <row r="39" spans="1:5" ht="27" thickBot="1" x14ac:dyDescent="0.3">
      <c r="A39"/>
      <c r="B39" s="59" t="s">
        <v>49</v>
      </c>
      <c r="C39" s="60" t="s">
        <v>12</v>
      </c>
      <c r="D39" s="61"/>
      <c r="E39"/>
    </row>
    <row r="40" spans="1:5" ht="18.75" x14ac:dyDescent="0.3">
      <c r="A40"/>
      <c r="B40" s="19" t="s">
        <v>50</v>
      </c>
      <c r="C40" s="65" t="s">
        <v>53</v>
      </c>
      <c r="D40" s="66"/>
      <c r="E40"/>
    </row>
    <row r="41" spans="1:5" ht="19.5" thickBot="1" x14ac:dyDescent="0.35">
      <c r="A41"/>
      <c r="B41" s="11" t="s">
        <v>51</v>
      </c>
      <c r="C41" s="91"/>
      <c r="D41" s="92"/>
      <c r="E41"/>
    </row>
    <row r="42" spans="1:5" ht="27" thickBot="1" x14ac:dyDescent="0.3">
      <c r="A42"/>
      <c r="B42" s="59" t="s">
        <v>52</v>
      </c>
      <c r="C42" s="60"/>
      <c r="D42" s="61"/>
      <c r="E42"/>
    </row>
    <row r="43" spans="1:5" ht="18.75" x14ac:dyDescent="0.3">
      <c r="A43"/>
      <c r="B43" s="22" t="s">
        <v>27</v>
      </c>
      <c r="C43" s="65" t="s">
        <v>130</v>
      </c>
      <c r="D43" s="119"/>
      <c r="E43"/>
    </row>
    <row r="44" spans="1:5" ht="18.75" x14ac:dyDescent="0.3">
      <c r="A44"/>
      <c r="B44" s="22" t="s">
        <v>28</v>
      </c>
      <c r="C44" s="120" t="s">
        <v>131</v>
      </c>
      <c r="D44" s="121"/>
      <c r="E44"/>
    </row>
    <row r="45" spans="1:5" ht="19.5" thickBot="1" x14ac:dyDescent="0.35">
      <c r="A45"/>
      <c r="B45" s="22" t="s">
        <v>29</v>
      </c>
      <c r="C45" s="91" t="s">
        <v>129</v>
      </c>
      <c r="D45" s="122"/>
      <c r="E45"/>
    </row>
    <row r="46" spans="1:5" ht="27" thickBot="1" x14ac:dyDescent="0.3">
      <c r="A46"/>
      <c r="B46" s="59" t="s">
        <v>48</v>
      </c>
      <c r="C46" s="60"/>
      <c r="D46" s="61"/>
      <c r="E46"/>
    </row>
    <row r="47" spans="1:5" ht="18.75" customHeight="1" x14ac:dyDescent="0.25">
      <c r="A47"/>
      <c r="B47" s="82" t="s">
        <v>132</v>
      </c>
      <c r="C47" s="83"/>
      <c r="D47" s="84"/>
      <c r="E47"/>
    </row>
    <row r="48" spans="1:5" x14ac:dyDescent="0.25">
      <c r="A48"/>
      <c r="B48" s="85"/>
      <c r="C48" s="86"/>
      <c r="D48" s="87"/>
      <c r="E48"/>
    </row>
    <row r="49" spans="1:5" ht="15.75" thickBot="1" x14ac:dyDescent="0.3">
      <c r="A49"/>
      <c r="B49" s="88"/>
      <c r="C49" s="89"/>
      <c r="D49" s="90"/>
      <c r="E49"/>
    </row>
    <row r="50" spans="1:5" ht="27" thickBot="1" x14ac:dyDescent="0.3">
      <c r="A50"/>
      <c r="B50" s="59" t="s">
        <v>56</v>
      </c>
      <c r="C50" s="60"/>
      <c r="D50" s="61"/>
      <c r="E50"/>
    </row>
    <row r="51" spans="1:5" ht="18.75" x14ac:dyDescent="0.3">
      <c r="A51"/>
      <c r="B51" s="22" t="s">
        <v>30</v>
      </c>
      <c r="C51" s="11"/>
      <c r="D51" s="12" t="s">
        <v>13</v>
      </c>
      <c r="E51"/>
    </row>
    <row r="52" spans="1:5" ht="18.75" x14ac:dyDescent="0.3">
      <c r="A52"/>
      <c r="B52" s="22" t="s">
        <v>31</v>
      </c>
      <c r="C52" s="93"/>
      <c r="D52" s="94"/>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59" t="s">
        <v>57</v>
      </c>
      <c r="C56" s="60"/>
      <c r="D56" s="61"/>
      <c r="E56"/>
    </row>
    <row r="57" spans="1:5" ht="18.75" customHeight="1" x14ac:dyDescent="0.25">
      <c r="A57"/>
      <c r="B57" s="67" t="s">
        <v>139</v>
      </c>
      <c r="C57" s="68"/>
      <c r="D57" s="69"/>
      <c r="E57"/>
    </row>
    <row r="58" spans="1:5" ht="18.75" customHeight="1" x14ac:dyDescent="0.25">
      <c r="A58"/>
      <c r="B58" s="70"/>
      <c r="C58" s="71"/>
      <c r="D58" s="72"/>
      <c r="E58"/>
    </row>
    <row r="59" spans="1:5" ht="18.75" customHeight="1" x14ac:dyDescent="0.25">
      <c r="A59"/>
      <c r="B59" s="70"/>
      <c r="C59" s="71"/>
      <c r="D59" s="72"/>
      <c r="E59"/>
    </row>
    <row r="60" spans="1:5" ht="18.75" customHeight="1" x14ac:dyDescent="0.25">
      <c r="A60"/>
      <c r="B60" s="73"/>
      <c r="C60" s="74"/>
      <c r="D60" s="75"/>
      <c r="E60"/>
    </row>
    <row r="61" spans="1:5" ht="18.75" x14ac:dyDescent="0.3">
      <c r="A61"/>
      <c r="B61" s="25"/>
      <c r="C61" s="25"/>
      <c r="D61" s="25"/>
      <c r="E61"/>
    </row>
    <row r="63" spans="1:5" ht="19.5" thickBot="1" x14ac:dyDescent="0.35">
      <c r="A63"/>
      <c r="B63" s="25"/>
      <c r="C63" s="25"/>
      <c r="D63" s="25"/>
      <c r="E63"/>
    </row>
    <row r="64" spans="1:5" ht="32.25" thickBot="1" x14ac:dyDescent="0.3">
      <c r="A64"/>
      <c r="B64" s="104" t="s">
        <v>78</v>
      </c>
      <c r="C64" s="105"/>
      <c r="D64" s="106"/>
      <c r="E64"/>
    </row>
    <row r="65" spans="1:5" ht="27" thickBot="1" x14ac:dyDescent="0.3">
      <c r="A65"/>
      <c r="B65" s="6" t="s">
        <v>19</v>
      </c>
      <c r="C65" s="20" t="s">
        <v>58</v>
      </c>
      <c r="D65" s="6" t="s">
        <v>20</v>
      </c>
      <c r="E65"/>
    </row>
    <row r="66" spans="1:5" ht="27" thickBot="1" x14ac:dyDescent="0.45">
      <c r="A66"/>
      <c r="B66" s="3"/>
      <c r="C66" s="18"/>
      <c r="D66" s="4"/>
      <c r="E66"/>
    </row>
    <row r="67" spans="1:5" ht="27" thickBot="1" x14ac:dyDescent="0.3">
      <c r="A67"/>
      <c r="B67" s="21" t="s">
        <v>22</v>
      </c>
      <c r="C67" s="6" t="s">
        <v>21</v>
      </c>
      <c r="D67" s="20" t="s">
        <v>59</v>
      </c>
      <c r="E67"/>
    </row>
    <row r="68" spans="1:5" ht="27" thickBot="1" x14ac:dyDescent="0.45">
      <c r="A68"/>
      <c r="B68" s="3"/>
      <c r="C68" s="18"/>
      <c r="D68" s="4"/>
      <c r="E68"/>
    </row>
    <row r="69" spans="1:5" ht="27" thickBot="1" x14ac:dyDescent="0.3">
      <c r="A69"/>
      <c r="B69" s="59" t="s">
        <v>75</v>
      </c>
      <c r="C69" s="60"/>
      <c r="D69" s="61"/>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59" t="s">
        <v>74</v>
      </c>
      <c r="C73" s="60"/>
      <c r="D73" s="61"/>
      <c r="E73"/>
    </row>
    <row r="74" spans="1:5" ht="18.75" x14ac:dyDescent="0.3">
      <c r="A74"/>
      <c r="B74" s="22" t="s">
        <v>23</v>
      </c>
      <c r="C74" s="11"/>
      <c r="D74" s="12" t="s">
        <v>18</v>
      </c>
      <c r="E74"/>
    </row>
    <row r="75" spans="1:5" ht="18.75" x14ac:dyDescent="0.3">
      <c r="A75"/>
      <c r="B75" s="22" t="s">
        <v>72</v>
      </c>
      <c r="C75" s="11"/>
      <c r="D75" s="12" t="s">
        <v>25</v>
      </c>
      <c r="E75"/>
    </row>
    <row r="76" spans="1:5" ht="18.75" x14ac:dyDescent="0.3">
      <c r="A76"/>
      <c r="B76" s="22" t="s">
        <v>73</v>
      </c>
      <c r="C76" s="11"/>
      <c r="D76" s="12" t="s">
        <v>25</v>
      </c>
      <c r="E76"/>
    </row>
    <row r="77" spans="1:5" ht="18.75" x14ac:dyDescent="0.3">
      <c r="A77"/>
      <c r="B77" s="25"/>
      <c r="C77" s="23"/>
      <c r="D77" s="23"/>
      <c r="E77"/>
    </row>
    <row r="79" spans="1:5" ht="19.5" thickBot="1" x14ac:dyDescent="0.35">
      <c r="A79"/>
      <c r="B79" s="25"/>
      <c r="C79" s="25"/>
      <c r="D79" s="25"/>
      <c r="E79"/>
    </row>
    <row r="80" spans="1:5" ht="32.25" thickBot="1" x14ac:dyDescent="0.3">
      <c r="A80"/>
      <c r="B80" s="104" t="s">
        <v>79</v>
      </c>
      <c r="C80" s="105"/>
      <c r="D80" s="106"/>
      <c r="E80"/>
    </row>
    <row r="81" spans="1:5" x14ac:dyDescent="0.25">
      <c r="A81"/>
      <c r="B81" s="107" t="s">
        <v>100</v>
      </c>
      <c r="C81" s="108"/>
      <c r="D81" s="109"/>
      <c r="E81"/>
    </row>
    <row r="82" spans="1:5" ht="77.25" customHeight="1" thickBot="1" x14ac:dyDescent="0.3">
      <c r="A82"/>
      <c r="B82" s="110"/>
      <c r="C82" s="111"/>
      <c r="D82" s="112"/>
      <c r="E82"/>
    </row>
    <row r="83" spans="1:5" ht="27" thickBot="1" x14ac:dyDescent="0.3">
      <c r="A83"/>
      <c r="B83" s="59"/>
      <c r="C83" s="60"/>
      <c r="D83" s="61"/>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59"/>
      <c r="C87" s="60"/>
      <c r="D87" s="61"/>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5"/>
      <c r="C91" s="23"/>
      <c r="D91" s="23"/>
      <c r="E91"/>
    </row>
  </sheetData>
  <mergeCells count="35">
    <mergeCell ref="B80:D80"/>
    <mergeCell ref="B83:D83"/>
    <mergeCell ref="B87:D87"/>
    <mergeCell ref="B81:D82"/>
    <mergeCell ref="B37:D38"/>
    <mergeCell ref="C43:D43"/>
    <mergeCell ref="B46:D46"/>
    <mergeCell ref="B73:D73"/>
    <mergeCell ref="B64:D64"/>
    <mergeCell ref="B69:D69"/>
    <mergeCell ref="B42:D42"/>
    <mergeCell ref="C44:D44"/>
    <mergeCell ref="C45:D45"/>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25" right="0.25" top="0.75" bottom="0.75" header="0.3" footer="0.3"/>
  <pageSetup paperSize="9" scale="4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showGridLines="0" zoomScale="55" zoomScaleNormal="55" workbookViewId="0">
      <selection activeCell="H33" sqref="H33"/>
    </sheetView>
  </sheetViews>
  <sheetFormatPr baseColWidth="10" defaultColWidth="11.375" defaultRowHeight="15" x14ac:dyDescent="0.25"/>
  <cols>
    <col min="1" max="1" width="4.75" style="1" customWidth="1"/>
    <col min="2" max="2" width="80" style="1" customWidth="1"/>
    <col min="3" max="3" width="75.875" style="1" customWidth="1"/>
    <col min="4" max="4" width="4.75" style="1" customWidth="1"/>
    <col min="5" max="5" width="4.25" style="1" customWidth="1"/>
    <col min="6" max="6" width="19.875" style="1" customWidth="1"/>
    <col min="7" max="16384" width="11.375" style="1"/>
  </cols>
  <sheetData>
    <row r="1" spans="1:6" ht="15.75" thickBot="1" x14ac:dyDescent="0.3">
      <c r="A1"/>
      <c r="B1"/>
      <c r="C1"/>
      <c r="D1"/>
    </row>
    <row r="2" spans="1:6" ht="32.25" thickBot="1" x14ac:dyDescent="0.3">
      <c r="A2"/>
      <c r="B2" s="76" t="s">
        <v>66</v>
      </c>
      <c r="C2" s="78"/>
      <c r="D2"/>
    </row>
    <row r="3" spans="1:6" ht="27" thickBot="1" x14ac:dyDescent="0.35">
      <c r="A3"/>
      <c r="B3" s="5" t="s">
        <v>64</v>
      </c>
      <c r="C3" s="40">
        <f>SUM(C4:C34)</f>
        <v>1567000</v>
      </c>
      <c r="D3"/>
    </row>
    <row r="4" spans="1:6" ht="18.75" x14ac:dyDescent="0.3">
      <c r="A4"/>
      <c r="B4" s="22" t="s">
        <v>67</v>
      </c>
      <c r="C4" s="36">
        <v>245000</v>
      </c>
      <c r="D4"/>
      <c r="F4" s="39"/>
    </row>
    <row r="5" spans="1:6" ht="18.75" x14ac:dyDescent="0.3">
      <c r="A5"/>
      <c r="B5" s="22" t="s">
        <v>68</v>
      </c>
      <c r="C5" s="36">
        <v>0</v>
      </c>
      <c r="D5"/>
    </row>
    <row r="6" spans="1:6" ht="18.75" x14ac:dyDescent="0.3">
      <c r="A6"/>
      <c r="B6" s="22" t="s">
        <v>81</v>
      </c>
      <c r="C6" s="37">
        <f>(3700000+1900000*14+3500000*14)/610</f>
        <v>130000</v>
      </c>
      <c r="D6"/>
      <c r="F6" s="39"/>
    </row>
    <row r="7" spans="1:6" ht="18.75" x14ac:dyDescent="0.3">
      <c r="A7"/>
      <c r="B7" s="22" t="s">
        <v>105</v>
      </c>
      <c r="C7" s="37">
        <v>0</v>
      </c>
      <c r="D7"/>
    </row>
    <row r="8" spans="1:6" ht="18.75" x14ac:dyDescent="0.3">
      <c r="A8"/>
      <c r="B8" s="22" t="s">
        <v>82</v>
      </c>
      <c r="C8" s="37">
        <v>694000</v>
      </c>
      <c r="D8"/>
    </row>
    <row r="9" spans="1:6" ht="18.75" x14ac:dyDescent="0.3">
      <c r="A9"/>
      <c r="B9" s="22" t="s">
        <v>83</v>
      </c>
      <c r="C9" s="37">
        <v>0</v>
      </c>
      <c r="D9"/>
    </row>
    <row r="10" spans="1:6" ht="18.75" x14ac:dyDescent="0.3">
      <c r="A10"/>
      <c r="B10" s="22" t="s">
        <v>84</v>
      </c>
      <c r="C10" s="37">
        <v>0</v>
      </c>
      <c r="D10"/>
    </row>
    <row r="11" spans="1:6" ht="18.75" x14ac:dyDescent="0.3">
      <c r="A11"/>
      <c r="B11" s="22" t="s">
        <v>85</v>
      </c>
      <c r="C11" s="37">
        <v>0</v>
      </c>
      <c r="D11"/>
    </row>
    <row r="12" spans="1:6" ht="18.75" x14ac:dyDescent="0.3">
      <c r="A12"/>
      <c r="B12" s="22" t="s">
        <v>86</v>
      </c>
      <c r="C12" s="37">
        <v>0</v>
      </c>
      <c r="D12"/>
    </row>
    <row r="13" spans="1:6" ht="18.75" x14ac:dyDescent="0.3">
      <c r="A13"/>
      <c r="B13" s="22" t="s">
        <v>106</v>
      </c>
      <c r="C13" s="37">
        <v>0</v>
      </c>
      <c r="D13"/>
    </row>
    <row r="14" spans="1:6" ht="18.75" x14ac:dyDescent="0.3">
      <c r="A14"/>
      <c r="B14" s="22" t="s">
        <v>87</v>
      </c>
      <c r="C14" s="38">
        <v>50000</v>
      </c>
      <c r="D14"/>
    </row>
    <row r="15" spans="1:6" ht="18.75" x14ac:dyDescent="0.3">
      <c r="A15"/>
      <c r="B15" s="22" t="s">
        <v>88</v>
      </c>
      <c r="C15" s="37">
        <v>0</v>
      </c>
      <c r="D15"/>
    </row>
    <row r="16" spans="1:6" ht="18.75" x14ac:dyDescent="0.3">
      <c r="A16"/>
      <c r="B16" s="22" t="s">
        <v>89</v>
      </c>
      <c r="C16" s="37">
        <v>0</v>
      </c>
      <c r="D16"/>
    </row>
    <row r="17" spans="1:6" ht="18.75" x14ac:dyDescent="0.3">
      <c r="A17"/>
      <c r="B17" s="22" t="s">
        <v>90</v>
      </c>
      <c r="C17" s="37">
        <v>0</v>
      </c>
      <c r="D17"/>
    </row>
    <row r="18" spans="1:6" ht="18.75" x14ac:dyDescent="0.3">
      <c r="A18"/>
      <c r="B18" s="22" t="s">
        <v>91</v>
      </c>
      <c r="C18" s="37">
        <v>0</v>
      </c>
      <c r="D18"/>
    </row>
    <row r="19" spans="1:6" ht="18.75" x14ac:dyDescent="0.3">
      <c r="A19"/>
      <c r="B19" s="22" t="s">
        <v>107</v>
      </c>
      <c r="C19" s="37">
        <v>0</v>
      </c>
      <c r="D19"/>
    </row>
    <row r="20" spans="1:6" ht="18.75" x14ac:dyDescent="0.3">
      <c r="A20"/>
      <c r="B20" s="22" t="s">
        <v>108</v>
      </c>
      <c r="C20" s="38">
        <v>210000</v>
      </c>
      <c r="D20"/>
      <c r="F20" s="39"/>
    </row>
    <row r="21" spans="1:6" ht="18.75" x14ac:dyDescent="0.3">
      <c r="A21"/>
      <c r="B21" s="22" t="s">
        <v>109</v>
      </c>
      <c r="C21" s="37">
        <v>0</v>
      </c>
      <c r="D21"/>
    </row>
    <row r="22" spans="1:6" ht="18.75" x14ac:dyDescent="0.3">
      <c r="A22"/>
      <c r="B22" s="22" t="s">
        <v>110</v>
      </c>
      <c r="C22" s="37">
        <v>0</v>
      </c>
      <c r="D22"/>
    </row>
    <row r="23" spans="1:6" ht="18.75" x14ac:dyDescent="0.3">
      <c r="A23"/>
      <c r="B23" s="22" t="s">
        <v>111</v>
      </c>
      <c r="C23" s="37">
        <v>0</v>
      </c>
      <c r="D23"/>
    </row>
    <row r="24" spans="1:6" ht="18.75" x14ac:dyDescent="0.3">
      <c r="A24"/>
      <c r="B24" s="22" t="s">
        <v>112</v>
      </c>
      <c r="C24" s="37">
        <v>68000</v>
      </c>
      <c r="D24"/>
      <c r="F24" s="39"/>
    </row>
    <row r="25" spans="1:6" ht="18.75" x14ac:dyDescent="0.3">
      <c r="A25"/>
      <c r="B25" s="22" t="s">
        <v>113</v>
      </c>
      <c r="C25" s="38">
        <v>0</v>
      </c>
      <c r="D25"/>
    </row>
    <row r="26" spans="1:6" ht="18.75" x14ac:dyDescent="0.3">
      <c r="A26"/>
      <c r="B26" s="22" t="s">
        <v>114</v>
      </c>
      <c r="C26" s="38">
        <v>63000</v>
      </c>
      <c r="D26"/>
      <c r="F26" s="39"/>
    </row>
    <row r="27" spans="1:6" ht="18.75" x14ac:dyDescent="0.3">
      <c r="A27"/>
      <c r="B27" s="22" t="s">
        <v>115</v>
      </c>
      <c r="C27" s="38">
        <v>0</v>
      </c>
      <c r="D27"/>
    </row>
    <row r="28" spans="1:6" ht="18.75" x14ac:dyDescent="0.3">
      <c r="A28"/>
      <c r="B28" s="22" t="s">
        <v>116</v>
      </c>
      <c r="C28" s="38">
        <v>0</v>
      </c>
      <c r="D28"/>
    </row>
    <row r="29" spans="1:6" ht="18.75" x14ac:dyDescent="0.3">
      <c r="A29"/>
      <c r="B29" s="22" t="s">
        <v>117</v>
      </c>
      <c r="C29" s="38">
        <v>0</v>
      </c>
      <c r="D29"/>
    </row>
    <row r="30" spans="1:6" ht="18.75" x14ac:dyDescent="0.3">
      <c r="A30"/>
      <c r="B30" s="22" t="s">
        <v>118</v>
      </c>
      <c r="C30" s="38">
        <v>25000</v>
      </c>
      <c r="D30"/>
      <c r="F30" s="39"/>
    </row>
    <row r="31" spans="1:6" ht="18.75" x14ac:dyDescent="0.3">
      <c r="A31"/>
      <c r="B31" s="22" t="s">
        <v>119</v>
      </c>
      <c r="C31" s="38">
        <v>0</v>
      </c>
      <c r="D31"/>
    </row>
    <row r="32" spans="1:6" ht="18.75" x14ac:dyDescent="0.3">
      <c r="A32"/>
      <c r="B32" s="22" t="s">
        <v>120</v>
      </c>
      <c r="C32" s="38">
        <v>0</v>
      </c>
      <c r="D32"/>
    </row>
    <row r="33" spans="1:6" ht="18.75" x14ac:dyDescent="0.3">
      <c r="A33"/>
      <c r="B33" s="22" t="s">
        <v>121</v>
      </c>
      <c r="C33" s="38">
        <v>0</v>
      </c>
      <c r="D33"/>
    </row>
    <row r="34" spans="1:6" ht="19.5" thickBot="1" x14ac:dyDescent="0.35">
      <c r="A34"/>
      <c r="B34" s="22" t="s">
        <v>122</v>
      </c>
      <c r="C34" s="38">
        <v>82000</v>
      </c>
      <c r="D34"/>
      <c r="F34" s="39"/>
    </row>
    <row r="35" spans="1:6" ht="27.75" thickTop="1" thickBot="1" x14ac:dyDescent="0.35">
      <c r="A35"/>
      <c r="B35" s="28" t="s">
        <v>65</v>
      </c>
      <c r="C35" s="41">
        <f>SUM(C36:C39)</f>
        <v>1185750</v>
      </c>
      <c r="D35"/>
    </row>
    <row r="36" spans="1:6" ht="18.75" x14ac:dyDescent="0.3">
      <c r="A36"/>
      <c r="B36" s="22" t="s">
        <v>92</v>
      </c>
      <c r="C36" s="36">
        <f>(C4+C6+C20+C24+C26+C30+C34)*0.15</f>
        <v>123450</v>
      </c>
      <c r="D36"/>
      <c r="F36" s="39"/>
    </row>
    <row r="37" spans="1:6" ht="18.75" x14ac:dyDescent="0.3">
      <c r="A37"/>
      <c r="B37" s="22" t="s">
        <v>123</v>
      </c>
      <c r="C37" s="38">
        <v>0</v>
      </c>
      <c r="D37"/>
    </row>
    <row r="38" spans="1:6" ht="18.75" x14ac:dyDescent="0.3">
      <c r="A38"/>
      <c r="B38" s="22" t="s">
        <v>124</v>
      </c>
      <c r="C38" s="37">
        <f>(C4+C6+C20+C24+C26+C30+C34)*0.1</f>
        <v>82300</v>
      </c>
      <c r="D38"/>
    </row>
    <row r="39" spans="1:6" ht="19.5" thickBot="1" x14ac:dyDescent="0.35">
      <c r="A39"/>
      <c r="B39" s="22" t="s">
        <v>125</v>
      </c>
      <c r="C39" s="37">
        <f>70000*14</f>
        <v>980000</v>
      </c>
      <c r="D39"/>
    </row>
    <row r="40" spans="1:6" ht="33" thickTop="1" thickBot="1" x14ac:dyDescent="0.35">
      <c r="A40"/>
      <c r="B40" s="27" t="s">
        <v>63</v>
      </c>
      <c r="C40" s="42">
        <f>C35+C3</f>
        <v>2752750</v>
      </c>
      <c r="D40"/>
    </row>
    <row r="41" spans="1:6" x14ac:dyDescent="0.25">
      <c r="A41"/>
      <c r="B41"/>
      <c r="C41"/>
      <c r="D41"/>
    </row>
  </sheetData>
  <mergeCells count="1">
    <mergeCell ref="B2:C2"/>
  </mergeCells>
  <pageMargins left="0.25" right="0.25" top="0.75" bottom="0.75" header="0.3" footer="0.3"/>
  <pageSetup scale="5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70" zoomScaleNormal="70" workbookViewId="0">
      <selection activeCell="B4" sqref="B4: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04" t="s">
        <v>80</v>
      </c>
      <c r="C2" s="105"/>
      <c r="D2" s="106"/>
      <c r="E2"/>
    </row>
    <row r="3" spans="1:5" ht="27" thickBot="1" x14ac:dyDescent="0.3">
      <c r="A3"/>
      <c r="B3" s="31" t="s">
        <v>104</v>
      </c>
      <c r="C3" s="29"/>
      <c r="D3" s="30"/>
      <c r="E3"/>
    </row>
    <row r="4" spans="1:5" ht="174.75" customHeight="1" thickBot="1" x14ac:dyDescent="0.3">
      <c r="A4"/>
      <c r="B4" s="123" t="s">
        <v>102</v>
      </c>
      <c r="C4" s="124"/>
      <c r="D4" s="125"/>
      <c r="E4"/>
    </row>
    <row r="5" spans="1:5" ht="81.75" customHeight="1" thickBot="1" x14ac:dyDescent="0.3">
      <c r="A5"/>
      <c r="B5" s="123" t="s">
        <v>103</v>
      </c>
      <c r="C5" s="124"/>
      <c r="D5" s="125"/>
      <c r="E5"/>
    </row>
    <row r="6" spans="1:5" ht="33.75" customHeight="1" thickBot="1" x14ac:dyDescent="0.3">
      <c r="A6"/>
      <c r="B6" s="123" t="s">
        <v>101</v>
      </c>
      <c r="C6" s="124"/>
      <c r="D6" s="125"/>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cp:lastPrinted>2018-04-24T15:43:20Z</cp:lastPrinted>
  <dcterms:created xsi:type="dcterms:W3CDTF">2016-06-16T12:59:48Z</dcterms:created>
  <dcterms:modified xsi:type="dcterms:W3CDTF">2018-05-16T19:07:39Z</dcterms:modified>
</cp:coreProperties>
</file>