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3- Arauco\"/>
    </mc:Choice>
  </mc:AlternateContent>
  <bookViews>
    <workbookView xWindow="0" yWindow="0" windowWidth="28800" windowHeight="1162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79017"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31" i="13"/>
  <c r="C19" i="13"/>
  <c r="C13" i="13"/>
  <c r="C7" i="13"/>
  <c r="C25" i="13" l="1"/>
  <c r="C3" i="13" s="1"/>
  <c r="C41" i="13" s="1"/>
</calcChain>
</file>

<file path=xl/sharedStrings.xml><?xml version="1.0" encoding="utf-8"?>
<sst xmlns="http://schemas.openxmlformats.org/spreadsheetml/2006/main" count="161" uniqueCount="147">
  <si>
    <t>Temperatura ambiente en °C</t>
  </si>
  <si>
    <t xml:space="preserve">1. Descripción del proyecto </t>
  </si>
  <si>
    <t>1. Tensión de operación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</si>
  <si>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</si>
  <si>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</si>
  <si>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</si>
  <si>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</si>
  <si>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</si>
  <si>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</si>
  <si>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</si>
  <si>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</si>
  <si>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</si>
  <si>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</si>
  <si>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</si>
  <si>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</si>
  <si>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</si>
  <si>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</si>
  <si>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</si>
  <si>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</si>
  <si>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</si>
  <si>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</si>
  <si>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</si>
  <si>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</si>
  <si>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</si>
  <si>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</si>
  <si>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</si>
  <si>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</si>
  <si>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</si>
  <si>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</si>
  <si>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</si>
  <si>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8. Parámetros de la línea</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</si>
  <si>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</si>
  <si>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</si>
  <si>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</si>
  <si>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</si>
  <si>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</si>
  <si>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</si>
  <si>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</si>
  <si>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</si>
  <si>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</si>
  <si>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</si>
  <si>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Región</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</si>
  <si>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</si>
  <si>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</si>
  <si>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</si>
  <si>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</si>
  <si>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</si>
  <si>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</si>
  <si>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</si>
  <si>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</si>
  <si>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</si>
  <si>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</si>
  <si>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</si>
  <si>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</si>
  <si>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</si>
  <si>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</si>
  <si>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</si>
  <si>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</si>
  <si>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</si>
  <si>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</si>
  <si>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</si>
  <si>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</si>
  <si>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</si>
  <si>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</si>
  <si>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</si>
  <si>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</si>
  <si>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</si>
  <si>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</si>
  <si>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</si>
  <si>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</si>
  <si>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</si>
  <si>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1.4.3. Equipamiento de transformación y/o reactores de poder</t>
  </si>
  <si>
    <t xml:space="preserve">     1.4.4. Equipamiento de equipos de compensación</t>
  </si>
  <si>
    <t xml:space="preserve">     1.4.5. Desmontaje</t>
  </si>
  <si>
    <t xml:space="preserve">     1.5.1. Equipamiento de paño</t>
  </si>
  <si>
    <t xml:space="preserve">     1.5.3. Equipamiento de transformación y/o reactores de poder</t>
  </si>
  <si>
    <t xml:space="preserve">     1.5.4. Equipamiento de equipos de compensación</t>
  </si>
  <si>
    <t xml:space="preserve">     1.5.5. Desmontaje</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</si>
  <si>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</si>
  <si>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</si>
  <si>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</si>
  <si>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</si>
  <si>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</si>
  <si>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</si>
  <si>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</si>
  <si>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</si>
  <si>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</si>
  <si>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</si>
  <si>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</si>
  <si>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</si>
  <si>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</si>
  <si>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</si>
  <si>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</si>
  <si>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</si>
  <si>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</si>
  <si>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</si>
  <si>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</si>
  <si>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</si>
  <si>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</si>
  <si>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</si>
  <si>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</si>
  <si>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</si>
  <si>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</si>
  <si>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</si>
  <si>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</si>
  <si>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</si>
  <si>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</si>
  <si>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No se requiere</t>
  </si>
  <si>
    <t>R1 (Ω/km):</t>
  </si>
  <si>
    <t xml:space="preserve">X1  (Ω/km): </t>
  </si>
  <si>
    <t xml:space="preserve">B1 (uS/km): </t>
  </si>
  <si>
    <t>B0 (uS/km):</t>
  </si>
  <si>
    <t>R0 (Ω/km):</t>
  </si>
  <si>
    <t>X0 (Ω/km):</t>
  </si>
  <si>
    <r>
      <rPr>
        <b/>
        <u/>
        <sz val="12"/>
        <color theme="1"/>
        <rFont val="Calibri"/>
        <family val="2"/>
        <scheme val="minor"/>
      </rPr>
      <t>Aspectos Generales del la Línea</t>
    </r>
    <r>
      <rPr>
        <sz val="11"/>
        <color theme="1"/>
        <rFont val="Calibri"/>
        <family val="2"/>
        <scheme val="minor"/>
      </rPr>
      <t xml:space="preserve">
La solución propuesta contempla la construcción de una línea de 66 kV, simple circuito, de aproximadamente 34 km de longitud entre la futura subestación Nueva Nirivilo 220/66 kV, incluida como obra nueva zonal en el decreto Nº 418/2017 del Ministerio de Energía, y la subestación Constitución 66 kV existente.
Con esta nueva línea y lo señalado en el numeral 3.3 del informe técnico denominado: "18LNC-LT-GN-ITE-001-B Informe_LT 66 kV PresCEN_VB", la conexión entre estas subestaciones quedaría constituida por dos circuitos, bajo las condiciones operacionales que se describen en el numeral 4.2.5. del mencionado documento.
A partir de un análisis preliminar, se ha establecido la conveniencia de utilizar un conductor AAAC 312,8 kcmil, código Butte. Para su diseño por límite térmico se estableció una temperatura en el conductor de 75°C. 
El trazado propuesto se emplaza por zonas mayoritariamente boscosas y que principalmente corresponden a plantaciones forestales, gran parte de ellas muy degradadas por causa de procesos erosivos y sobre todo por vestigios de incendios forestales. 
</t>
    </r>
    <r>
      <rPr>
        <b/>
        <u/>
        <sz val="12"/>
        <color theme="1"/>
        <rFont val="Calibri"/>
        <family val="2"/>
        <scheme val="minor"/>
      </rPr>
      <t>Consideraciones Ambientales:</t>
    </r>
    <r>
      <rPr>
        <sz val="11"/>
        <color theme="1"/>
        <rFont val="Calibri"/>
        <family val="2"/>
        <scheme val="minor"/>
      </rPr>
      <t xml:space="preserve">
Para el análisis se ha revisado las zonas de protección, declaradas por distintos organismos, que son:
A. Productivas
      -Zonas de Interés Turístico
      -Atractivos Turísticos
B.  Naturales
      -Sitios Estrategia Regional de Biodiversidad
      -Sitio RAMSAR
      -Sitio Prioritario
      -Reserva Nacional
      -Parque Marino
      -Monumento Natural
      -Iniciativas de Conservación Privada
      -Bien Nacional Protegido
      -Área Marina Costera Protegida
C. Culturales
      -Tierra de Merced
      -Sitio Arqueológico
     -Monumentos Nacionales Inmuebles
     -Comunidad Indígena
     -Compra de Tierra Art20a  y Art 20b
De la revisión se puede decir que en las cercanías del trazado:
     - No hay áreas protegidas
     - No hay zonas indígenas
     - No hay zonas con vocación turística
     - No hay zonas de interés paisajístico
Además de lo anteriormente señalado no se aprecian zonas de valor natural ni se observan zonas importantes de bosques nativos. Para mayor detalle ver sección 4.2.3, del informe técnico denominado "18LNC-LT-GN-ITE-001-B Informe_LT 66 kV PresCEN_VB".
</t>
    </r>
    <r>
      <rPr>
        <b/>
        <u/>
        <sz val="12"/>
        <color theme="1"/>
        <rFont val="Calibri"/>
        <family val="2"/>
        <scheme val="minor"/>
      </rPr>
      <t>Determinación del Conductor:</t>
    </r>
    <r>
      <rPr>
        <sz val="11"/>
        <color theme="1"/>
        <rFont val="Calibri"/>
        <family val="2"/>
        <scheme val="minor"/>
      </rPr>
      <t xml:space="preserve">
En consideración a los diversos aspectos que requieren de una mayor definición y/o información para la determinación del conductor óptimo (Curva de demanda horaria presente y futura de Constitución; curva de generación horaria de la central Constitución perteneciente a CELCO; curva de demanda horaria de la planta de celulosa CELCO; condiciones de capacidad futura de la línea 1x66kV Nueva Nirivilo-Constitución_C1; otras), y cuya obtención no forma parte de esta etapa del estudio, en el presente análisis se estudiaron los conductores AAAC 246,9 kcmil, código Alliance, y AAAC 312,8 kcmil, código Butte. En una siguiente etapa de desarrollo se debe realizar un cálculo más detallado.
Como parte del análisis, junto con efectuar una estimación de la cantidad de obras requeridas en cada caso y cuya variación no resulto ser significativa, se estimaron las pérdidas óhmicas y económicas correspondientes a las transferencias entre las subestaciones Nva. Nirivilo y Constitución, bajo las siguientes condiciones:
      - Transferencia media:    22 MVA
      - Temperatura ambiente, media anual:  15°C
      - Costo esperado de la energía:   50 US$/MWh
      - Tasa de descuento:    10%
      - Período de evaluación    30 años
En el análisis se incluyó el desequilibrio de corriente que se produce entre la línea 1x66kV Nueva Nirivilo-Constitución_C1 con conductor de cobre 2/0 y la línea 1x66 kV Nueva Nirivilo-Constitución_C2 conductor de aluminio (Alliance o Butte) (Para mayor detalle Ver Tabla 3 del  informe técnico "18LNC-LT-GN-ITE-001-B Informe_LT 66 kV PresCEN_VB").
Al utilizar el conductor Alliance las pérdidas:
        - Óhmicas por la nueva línea, C2, alcanzan 2,39% respecto de la energía aparente transitada por ésta (11,3 MVAh).
        - Óhmicas por la línea existente modificada, C1, alcanzan un 2,37%, respecto de la energía aparente transitado por ésta (10,7 MVAh).
        - Económicas en valor presente alcanzan a US$ 2.394.717 (Para mayor detalle ver Tabla 4 del  informe técnico "18LNC-LT-GN-ITE-001-B Informe_LT 66 kV PresCEN_VB").
Al utilizar el conductor Butte las pérdidas:
       - Óhmicas por la nueva línea, C2, alcanzan 1,98% respecto de la energía aparente transitada por ésta (11,8 MVA).
       - Óhmicas por la línea existente modificada, C1, alcanzan 2,25%, respecto de la energía aparente transitado por ésta (10,2 MVA).
       - Económicas en valor presente alcanzan a US$ 2.116.707 (Para mayor detalle ver Tabla 4 del  informe técnico "18LNC-LT-GN-ITE-001-B Informe_LT 66 kV PresCEN_VB").
De este modo, la utilización de un conductor Butte implica un ahorro esperado en valor presente de US$ 278.010 con respecto al conductor Alliance. Se debe considerar que el mayor costo por adquirir el conductor Butte debiese ser de unos US$40.000, y que los mayores costos de obra asociados a su utilización no debiesen superar los US$ 200.000, por lo ya señalado en este numeral (Para mayor detalle ver Tabla 4 del  informe técnico "18LNC-LT-GN-ITE-001-B Informe_LT 66 kV PresCEN_VB").
Junto con lo anterior se analizó la capacidad de transmisión que tendría la nueva línea al utilizar los conductores Alliance y Butte, para una altura máxima de 521 m.s.n.m, con sol y una brisa de 2,2 km/h. De este análisis se obtiene para una temperatura ambiente de 35° C, con sol y sin viento, y una transferencia máxima de 39 MVA:
      - El conductor Alliance alcanza una temperatura de 75°C.
      - El conductor Butte alcanza una temperatura de 65°C.
De este modo al diseñar la línea con una temperatura en el conductor de 75°C, con el conductor Alliance no quedaría holgura mientras que con conductor Butte sería de aproximadamente un 18% respecto a los 39 MVA que se han establecido como transferencia máxima. Finalmente, al analizar el desequilibrio bajo condiciones de transferencia máxima y limite térmico de ambas líneas (Con temperatura ambiente de 35°C), con el conductor Alliance en la nueva línea (C2) la línea existente (C1) alcanza su máxima transferencia, mientras que con conductor Butte la línea existente queda con una holgura de 0,9 MVA (Para mayor detalle ver Tabla 7 del  informe técnico "18LNC-LT-GN-ITE-001-B Informe_LT 66 kV PresCEN_VB").
</t>
    </r>
    <r>
      <rPr>
        <b/>
        <u/>
        <sz val="12"/>
        <color theme="1"/>
        <rFont val="Calibri"/>
        <family val="2"/>
        <scheme val="minor"/>
      </rPr>
      <t>Diseño de la Línea de Transmisión:</t>
    </r>
    <r>
      <rPr>
        <sz val="11"/>
        <color theme="1"/>
        <rFont val="Calibri"/>
        <family val="2"/>
        <scheme val="minor"/>
      </rPr>
      <t xml:space="preserve">
El diseño conceptual de la línea, se ha realizado bajo las condiciones establecidas en la NSEG 5 E.n.71 Electricidad, correspondiente a instalaciones de corrientes fuertes. Bajo estas condiciones se establecieron entre otros aspectos:
           - Una altura mínima de conductores sobre el suelo de 6,9 m, considerando la existencia de una gran cantidad de caminos a lo largo del trazado, y que están destinados a las actividades forestales. Esta situación debe ser revisada en las siguientes etapas del Proyecto.
          - Que la línea se encuentra sometida a las condiciones de Zona II en aproximadamente el 50% del trazado, y a las condiciones de Zona 3 en el resto.
No obstante lo señalado en la NSEG, las distancias mínimas del conductor al suelo se han verificado para 75°C en el conductor.
</t>
    </r>
    <r>
      <rPr>
        <b/>
        <sz val="11"/>
        <color theme="1"/>
        <rFont val="Calibri"/>
        <family val="2"/>
        <scheme val="minor"/>
      </rPr>
      <t xml:space="preserve">    </t>
    </r>
    <r>
      <rPr>
        <b/>
        <u/>
        <sz val="11"/>
        <color theme="1"/>
        <rFont val="Calibri"/>
        <family val="2"/>
        <scheme val="minor"/>
      </rPr>
      <t>Selección del Conductor:</t>
    </r>
    <r>
      <rPr>
        <sz val="11"/>
        <color theme="1"/>
        <rFont val="Calibri"/>
        <family val="2"/>
        <scheme val="minor"/>
      </rPr>
      <t xml:space="preserve">
De acuerdo con lo señalado en el numeral 4.2.4 del informe técnico "18LNC-LT-GN-ITE-001-B Informe_LT 66 kV PresCEN_VB", la línea contará con un conductor de aleación de aluminio cuyas características son:
       - Denominación:    Butte
       - Sección:    312,8 kcmil
       - Diámetro:    17,4 mm
       - Peso:     496 kg/km
       - Resistencia eléctrica a 25ºC (50Hz): 0,2156 Ω/km
       - Resistencia eléctrica a 75°C (50 Hz): 0,2522 Ω/km
       - Capacidad térmica aproximada: 490 A
       - Resistencia a la rotura:   4,99 Ton.
    </t>
    </r>
    <r>
      <rPr>
        <b/>
        <sz val="11"/>
        <color theme="1"/>
        <rFont val="Calibri"/>
        <family val="2"/>
        <scheme val="minor"/>
      </rPr>
      <t xml:space="preserve"> Aislación:</t>
    </r>
    <r>
      <rPr>
        <sz val="11"/>
        <color theme="1"/>
        <rFont val="Calibri"/>
        <family val="2"/>
        <scheme val="minor"/>
      </rPr>
      <t xml:space="preserve">
Se ha considerado la utilización de aisladores de tipo polimérico y line-post verticales y horizontales, con su correspondiente ferretería.
En consideración a que el trazado se desarrollará en zonas de actividad forestal, con largos períodos sin lluvia durante el año, con una distancia mínima a la costa de 5 km, de acuerdo con la norma IEC 60815 se ha establecido un Nivel de Medio, correspondiente a 21 mm/kV, sin embargo y con la finalidad de obtener una mayor separación entre los conductores, para de esa forma permitir una mayor flecha en el conductor, en esta etapa se ha considerado la utilización de aisladores con mayor distancia de fuga para los line-post de tipo vertical y horizontal.
   </t>
    </r>
    <r>
      <rPr>
        <b/>
        <sz val="11"/>
        <color theme="1"/>
        <rFont val="Calibri"/>
        <family val="2"/>
        <scheme val="minor"/>
      </rPr>
      <t xml:space="preserve"> Estructuras:</t>
    </r>
    <r>
      <rPr>
        <sz val="11"/>
        <color theme="1"/>
        <rFont val="Calibri"/>
        <family val="2"/>
        <scheme val="minor"/>
      </rPr>
      <t xml:space="preserve">
En esta etapa del proyecto, se ha considerado que las estructuras soporte correspondientes a suspensión (Para mayor detalle ver Ilustración 6 del informe técnico "18LNC-LT-GN-ITE-001-B Informe_LT 66 kV PresCEN_VB")  y anclaje (Para mayor detalle ver Ilustración 7 del informe técnico "18LNC-LT-GN-ITE-001-B Informe_LT 66 kV PresCEN_VB"), estarán constituidas por postes de hormigón con capacidad de ruptura de 1.600 kg. Las estructuras de suspensión contarán con un (1) poste de 15 m y tres (3) aisladores poliméricos tipo line-post, (Un (1) aislador tipo line-post vertical y dos (2) aisladores tipo line-post horizontales).
Las estructuras de anclaje tendrán la configuración de portal de anclaje, cada uno constituido por dos postes de hormigón armado de 18 m de longitud, unidos en su extremo libre por dos crucetas L de acero galvanizado, de 7 m de longitud, unidas entre sí por platinas de acero galvanizado.  Cada portal contará con vientos formados por un cable de acero galvanizado, de extra resistencia, que por medio de una barra ojo se fija a un muerto de concreto armado, enterrado a una profundidad de 1,8 m y formando un ángulo de 45º con la horizontal del terreno (para mayor detalle ver Ilustración 8 del informe técnico "18LNC-LT-GN-ITE-001-B Informe_LT 66 kV PresCEN_VB"). Durante las siguientes etapas de la ingeniería se deberá verificar las condiciones del trazado y del terreno, para determinar la aplicabilidad de este tipo de anclaje en todos los casos. El número total de estructuras soporte es de 163 para un vano medio de 216 m,  agrupadas en:
      - Suspensión  = 116
      - Anclaje  =   47
      </t>
    </r>
    <r>
      <rPr>
        <b/>
        <sz val="11"/>
        <color theme="1"/>
        <rFont val="Calibri"/>
        <family val="2"/>
        <scheme val="minor"/>
      </rPr>
      <t>Fundaciones:</t>
    </r>
    <r>
      <rPr>
        <sz val="11"/>
        <color theme="1"/>
        <rFont val="Calibri"/>
        <family val="2"/>
        <scheme val="minor"/>
      </rPr>
      <t xml:space="preserve">
Los postes con longitud de 15 m deberán ser enterrados en 2,5 m, y aquellos con 18 m de longitud deberán ser enterrados en 3,0 m (Para mayor detalle ver Ilustración 6 del informe técnico "18LNC-LT-GN-ITE-001-B Informe_LT 66 kV PresCEN_VB"). El relleno de la fundación se realizará con material compactado que, dependiendo del tipo de suelo, podrá provenir de mismo material de la excavación, o estará constituido por gravas, arenas o chancado. Se procederá al relleno de la excavación con el material excavado y, cuando éste no sea adecuado para su compactación, con material de empréstito.
En las siguientes etapas de la ingeniería se deberá desarrolla el estudio geotécnico y efectuar el diseño de las fundaciones.
     </t>
    </r>
    <r>
      <rPr>
        <b/>
        <sz val="11"/>
        <color theme="1"/>
        <rFont val="Calibri"/>
        <family val="2"/>
        <scheme val="minor"/>
      </rPr>
      <t>Malla de puesta a Tierra:</t>
    </r>
    <r>
      <rPr>
        <sz val="11"/>
        <color theme="1"/>
        <rFont val="Calibri"/>
        <family val="2"/>
        <scheme val="minor"/>
      </rPr>
      <t xml:space="preserve">
Cada estructura de  soporte se conectará a una malla a tierra de protección, la que se instalará en la base de ésta a una profundidad máxima de 0,7 metros y mínima de 0,6 metros, en el fondo de una zanja excavada en terreno no removido. Cada malla estará formada por pletinas de acero galvanizado en caliente a la que se conectarán mediante un cable de acero los soportes metálicos de los conjuntos de aislación. 
La malla básica asociada a los postes de suspensión corresponderá a un cuadrado con lados de 4 metros, en tanto que la malla básica asociada a los portales de anclaje corresponderá a un rectángulo de 4 metrox7metros.El diseño de la malla de tierra contempla su ampliación en el caso de ser necesario. 
    </t>
    </r>
    <r>
      <rPr>
        <b/>
        <sz val="11"/>
        <color theme="1"/>
        <rFont val="Calibri"/>
        <family val="2"/>
        <scheme val="minor"/>
      </rPr>
      <t xml:space="preserve"> Franja de seguridad:</t>
    </r>
    <r>
      <rPr>
        <sz val="11"/>
        <color theme="1"/>
        <rFont val="Calibri"/>
        <family val="2"/>
        <scheme val="minor"/>
      </rPr>
      <t xml:space="preserve">
En consideración a la faja de seguridad que debiese resultar para la línea, vano a vano, se ha estimado para efectos de establecer el número de hectáreas que serían afectadas por la línea, un promedio de 2 ha/km, lo que implica un total de 68 hectáreas. Sin embargo, dado que la línea se desarrolla en su mayor parte a través de terrenos forestales y considerando el instructivo SEC de diciembre de 2017, sobre el mantenimiento de instalaciones, corta y poda de árboles en las proximidades de líneas eléctricas, es posible que se requiera de una faja de servidumbre con un ancho de aproximadamente 55 m (Para un árbol de 25 m), lo que implica un total de 93,5 hectáreas.
</t>
    </r>
  </si>
  <si>
    <t>760782/735976</t>
  </si>
  <si>
    <t>4.1 Coordenada Este: Nva. Nirivilo [m]/Constitución[m]</t>
  </si>
  <si>
    <t>4.2 Coordenada Sur: Nva. Nirivilo[m]/Constitución[m]</t>
  </si>
  <si>
    <t>6061802/6083516</t>
  </si>
  <si>
    <t>VII del Maule</t>
  </si>
  <si>
    <t>Con el actual diseño de la línea existente no es posible cumplir con el criterio N-1 en todo el rango de transferencias establecidas para este análisis, entre las subestaciones N. Nirivilo y Constitución.
Es así que frente a la salida de:
         - La línea 1x66kV Nva.Nirivilo – Constitución_C1, la línea 1x66kV Nva.Nirivilo – Constitución_C2, podrá trasferir la totalidad de la carga, independientemente de su magnitud y condiciones ambientales.
        - La línea 1x66kV Nva.Nirivilo – Constitución_C2, la línea 1x66kV Nva.Nirivilo – Constitución_C1, solo podrá asegurar la transferencia de la totalidad de la carga, cuando sea igual o inferior a 19 MVA. En la medida que la temperatura ambiente disminuya, esta capacidad de transferir toda la carga aumentará de tal forma que con 25°C de temperatura ambiente podrá asegurar una carga de 28 MVA y con 5°C de temperatura ambiente podrá asegurar 39 MVA.
Este aspecto debe ser analizado en detalle durante las siguientes etapas del Proyecto.</t>
  </si>
  <si>
    <t xml:space="preserve">El plazo total para la materialización del Proyecto de transmisión se ha estimado en alrededor de 20,5 meses, de los cuales, aproximadamente 8 meses corresponden a la etapa de construcción. Para realizar los estudios y la tramitación ambiental del Proyecto de transmisión se ha considerado un plazo de 12 meses, es decir, de prácticamente un año en la obtención de los permisos ambientales. Para mayor detalle de los plazo e hitos del proyecto LTE 1x066 Nva.Nirivilo-Constitución, se recomienda revisar la carta Gantt detallada en el punto 6 de esta ficha.   </t>
  </si>
  <si>
    <t>2. Tensión de diseño (kV)</t>
  </si>
  <si>
    <t>AAAC 312,8 kcmil, Código Butte</t>
  </si>
  <si>
    <t>7. Capacidad de transporte de la línea</t>
  </si>
  <si>
    <t xml:space="preserve">     1.4.2. Equipamiento de Línea</t>
  </si>
  <si>
    <t xml:space="preserve">     1.7.2. Instalaciones de Línea</t>
  </si>
  <si>
    <t>2.3 Administración</t>
  </si>
  <si>
    <t>2.4 Intereses Intercalarios</t>
  </si>
  <si>
    <t>2.5 Inspección Técnica de Obras</t>
  </si>
  <si>
    <t>2.1 Gastos Generales &amp; Utilidades</t>
  </si>
  <si>
    <t xml:space="preserve">     1.5.2. Equipamiento de Línea</t>
  </si>
  <si>
    <t xml:space="preserve">     1.6.2. Equipamiento de Línea</t>
  </si>
  <si>
    <t xml:space="preserve">Como parte del análisis a nivel conceptual del proyecto Línea 1x66 kV Nueva Nirivilo-Constitución_C2, se han preparado a nivel referencial para sus siguientes etapas, los siguientes planos y archivos:
           - 18LNC-SE-EL-PLN-52E-001-B  Paño de Línea S/E Constitución, Planta, Corte y Unilineal. 
           - 18LNC-SE-EL-PLN-52E-002-B  Paño de Línea S/E Nirivilo, Planta y Corte.
           - 18LNC-SE-EL-PLN-52C-UL-001-B Diagrama Unilineal Simplificado Nva Nirivilo.
           - 18LNC-LT-CV-PLN-001-B   Estructura Anclaje.
           - 18LNC-LT-CV-PLN-002-B   Estructura Suspensión.
           - Trazado LT 66 kV   Archivo kmz.
</t>
  </si>
  <si>
    <r>
      <rPr>
        <b/>
        <u/>
        <sz val="12"/>
        <color theme="1"/>
        <rFont val="Calibri"/>
        <family val="2"/>
        <scheme val="minor"/>
      </rPr>
      <t>Paños de Conexión a la S/E Nueva Nirivilo:</t>
    </r>
    <r>
      <rPr>
        <sz val="11"/>
        <color theme="1"/>
        <rFont val="Calibri"/>
        <family val="2"/>
        <scheme val="minor"/>
      </rPr>
      <t xml:space="preserve">
La conexión de la línea 1x66 kV Nva.Nirivilo-Constitución_C2, a cada una de las barras de la subestación Nueva Nirivilo 66 kV, se realizará mediante un paño de línea que permita la conexión indistintamente a una u otra sección de barra principal, y a la barra de transferencia (plano 18LNC-SE-EL-PLN-52E-001). Este paño utilizará una de las dos posiciones para paños futuros que contempla el Decreto Exento N°418 y para los cuales se supondrá que se encuentran implementadas la plataforma y las barras.
De acuerdo con lo señalado se considera el siguiente equipamiento principal para el paño:
      -Un (1) interruptor de poder, clase 72,5 kV, 2000 A, 40 kA;
      -Tres (3) transformadores de corriente, clase 72,5 kV, razón 400/5-5-5 A;
      -Tres (3) transformadores de potencial capacitivo, clase 72,5 kV, razón 66/√3 / 0,115-0,115/√3;
      -Dos (2) desconectadores de disposición horizontal sin puesta a tierra, clase 72,5 kV, 2000 A;
      -Un (1) desconectador de disposición horizontal con puesta a tierra, clase 72,5 kV, 2000 A;
      -Tres (3) desconectadores tipo pantógrafo sin puesta a tierra, 72,5 kV, 2000 A;
      -Dos (2) trampas de onda capacidad 400 A, 0,2 mHy;
      -Tres (3) pararrayos 54 kV Ur; 42 kV MCOV;
      -Nueve (9) Aisladores de pedestal.
Los equipos considerados para medida, control y protecciones son los siguientes:
     -Un (1) medidor de energía y potencia eléctrica, con capacidad de almacenamiento de datos, lectura remota mediante comunicación IP;
     -Un (1) esquema de protecciones digitales, con funciones 50, 51, 67 y 21;
     -Un (1) sistema de comunicaciones OPLAT;
     -Un (1) controlador de paño de línea.
Los transformadores de corriente se han ubicado en la llegada de la línea para evitar la transferencia de corriente en caso de ser transferido el paño. El detalle de la disposición de equipos propuesto se presenta en plano de planta 18LNC-SE-EL-PLN-52E-001.
</t>
    </r>
    <r>
      <rPr>
        <b/>
        <sz val="11"/>
        <color theme="1"/>
        <rFont val="Calibri"/>
        <family val="2"/>
        <scheme val="minor"/>
      </rPr>
      <t xml:space="preserve">
        Sistema de Control, Protección y Medida:</t>
    </r>
    <r>
      <rPr>
        <sz val="11"/>
        <color theme="1"/>
        <rFont val="Calibri"/>
        <family val="2"/>
        <scheme val="minor"/>
      </rPr>
      <t xml:space="preserve">
El sistema de control y protección será del tipo integrado con relés numéricos multifunción, con opciones de operación local y remota. El esquema de medida para fines de facturación considera la medida de tres elementos, compuesto por un juego de tres (3) transformadores de corriente razón 400/5-5-5A, y tres (3) transformadores de potencial capacitivo clase 0,2.
Para la instalación de los equipos de control, protección y medida, se considera la utilización de los siguientes tableros:
      - Un (1) tablero para protección y control del paño de línea;
      - Un (1) tablero para medida y facturación;
      - Un (1) tablero para señales DI/DO para Scada.
       </t>
    </r>
    <r>
      <rPr>
        <b/>
        <sz val="11"/>
        <color theme="1"/>
        <rFont val="Calibri"/>
        <family val="2"/>
        <scheme val="minor"/>
      </rPr>
      <t>Sistema de Comunicaciones:</t>
    </r>
    <r>
      <rPr>
        <sz val="11"/>
        <color theme="1"/>
        <rFont val="Calibri"/>
        <family val="2"/>
        <scheme val="minor"/>
      </rPr>
      <t xml:space="preserve">
Se considera como sistema de comunicaciones, un esquema de Onda Portadora para Línea de Alta Tensión (OPLAT), compuesto por dos trampas de onda con capacidad de corriente igual a 400A, con sus respectivos transformadores de potencial capacitivo.  Se considera como parte del sistema OPLAT, una (1) unidad de sintonía y un (1) equipo de comunicaciones de Onda Portadora. Para el montaje de los equipos de comunicaciones se considera un (1) tablero de 1800x600x800 mm.
</t>
    </r>
    <r>
      <rPr>
        <b/>
        <sz val="11"/>
        <color theme="1"/>
        <rFont val="Calibri"/>
        <family val="2"/>
        <scheme val="minor"/>
      </rPr>
      <t xml:space="preserve">      Servicios Auxiliares:</t>
    </r>
    <r>
      <rPr>
        <sz val="11"/>
        <color theme="1"/>
        <rFont val="Calibri"/>
        <family val="2"/>
        <scheme val="minor"/>
      </rPr>
      <t xml:space="preserve">
Se contempla la utilización de los servicios de corriente alterna y continua de la subestación Nueva Nirivilo.
</t>
    </r>
    <r>
      <rPr>
        <b/>
        <u/>
        <sz val="11"/>
        <color theme="1"/>
        <rFont val="Calibri"/>
        <family val="2"/>
        <scheme val="minor"/>
      </rPr>
      <t>Paño de Conexión a la S/E Constitución</t>
    </r>
    <r>
      <rPr>
        <sz val="11"/>
        <color theme="1"/>
        <rFont val="Calibri"/>
        <family val="2"/>
        <scheme val="minor"/>
      </rPr>
      <t xml:space="preserve">:
La conexión de la línea 1x66 kV Nva.Nirivilo-Constitución_C2 a la barra simple de la subestación Constitución 66 kV, se realizará mediante un paño de línea que contará con el siguiente equipamiento principal ( plano N° 18LNC-SE-EL-PLN-52E-001):
        -Un (1) interruptor tripolar, clase 72,5 kV, 2000 A, 40 kA;
        -Tres (3) transformadores de corriente, clase 72,5 kV, razón 400/5-5-5 A;
        -Tres (3) transformadores de potencial capacitivo, clase 72,5 kV, razón 66/√3 / 0,115-0,115/√3;
        -Un (1) desconectador tripolar horizontal sin puesta a tierra, clase 72,5 kV, 2000 A;
        -Un (1) desconectador tripolar horizontal con puesta a tierra, clase 72,5 kV, 2000 A;
        -Dos (2) trampas de onda 400 A, 0,2 mH;
        -Tres (3) pararrayos 54 kV Ur; 42 kV MCOV;
        -Tres (3) Aisladores de pedestal.
Los equipos considerados para medida, control y protecciones son los siguientes:
        -Un (1) medidor de energía y potencia eléctrica, con capacidad de almacenamiento de datos, lectura remota mediante comunicación IP;
        -Un (1) esquema de protecciones digitales, con funciones 50, 51, 67 y 21;
        -Un (1) sistema de comunicaciones OPLAT;
        -Un (1) controlador de paño de línea.
El paño será dispuesto en el costado nororiente del patio de 66 kV, para lo cual se requiere desplazar el Foso Recolector de Aceite y su conexión, que se tiene contemplado construir como parte de la Obra Ampliación Constitución, a la posición que se muestra en el plano N° 18LNC-SE-EL-PLN-52E-001.
El Proyecto contempla extender la barra de 66 kV mediante el desplazamiento del marco de barra al nororiente, lo que implica desplazar el cerco perimetral de la subestación, 2,0 m hacia afuera y en una longitud aproximada de 27 m. El marco de línea para el nuevo paño se ubicará en el mismo eje del marco de línea correspondiente a la conexión de Central Viñales, a una distancia de 12,55 m de la barra de 66 kV.
         </t>
    </r>
    <r>
      <rPr>
        <b/>
        <sz val="11"/>
        <color theme="1"/>
        <rFont val="Calibri"/>
        <family val="2"/>
        <scheme val="minor"/>
      </rPr>
      <t>Sistemas de Control, Protecciones, y Medida:</t>
    </r>
    <r>
      <rPr>
        <sz val="11"/>
        <color theme="1"/>
        <rFont val="Calibri"/>
        <family val="2"/>
        <scheme val="minor"/>
      </rPr>
      <t xml:space="preserve">
El sistema de control y protección es del tipo integrado con relés numéricos multifunción, con opciones de operación local y remota. El esquema de medida para fines de facturación, considera la medida de tres elementos, compuesto por un juego de tres (3) transformadores de corriente razón 400/5-5-5A, y tres (3) transformadores de potencial capacitivo clase 0,2.
Para la instalación de los equipos de control, protección y medida, se considera la utilización de los siguientes tableros:
        -Un (1) tablero para protección y control del paño de línea;
        -Un (1) tablero para medida y facturación;
        -Un (1) tablero para señales DI/DO para Scada.
       </t>
    </r>
    <r>
      <rPr>
        <b/>
        <sz val="11"/>
        <color theme="1"/>
        <rFont val="Calibri"/>
        <family val="2"/>
        <scheme val="minor"/>
      </rPr>
      <t>Sistema de comunicaciones:</t>
    </r>
    <r>
      <rPr>
        <sz val="11"/>
        <color theme="1"/>
        <rFont val="Calibri"/>
        <family val="2"/>
        <scheme val="minor"/>
      </rPr>
      <t xml:space="preserve">
Se considera como sistema de comunicaciones, un esquema de Onda Portadora para Línea de Alta Tensión (OPLAT), compuesto por dos trampas de onda con capacidad de corriente igual a 400A, con sus respectivos transformadores de potencial capacitivo. Se considera como parte del sistema OPLAT, una unidad de sintonía, y un equipo de comunicaciones de Onda Portadora. Para el montaje de los equipos de comunicaciones se considera 1 tablero de 1800x600x800 mm.
      </t>
    </r>
    <r>
      <rPr>
        <b/>
        <sz val="11"/>
        <color theme="1"/>
        <rFont val="Calibri"/>
        <family val="2"/>
        <scheme val="minor"/>
      </rPr>
      <t>Servicios auxiliares:</t>
    </r>
    <r>
      <rPr>
        <sz val="11"/>
        <color theme="1"/>
        <rFont val="Calibri"/>
        <family val="2"/>
        <scheme val="minor"/>
      </rPr>
      <t xml:space="preserve">
Se utilizaran los servicios de corriente alterna y continua, existentes en la subestación Constitución. 
</t>
    </r>
  </si>
  <si>
    <t>El proyecto de la LTE 1x066 Nva. Nirivilo - Constitución_C2, NO contempla equipos de transformación, dado que en ambas subestaciones el Decreto N°418, considera la construcción de dichos equipos como parte de la expansión u ampliación de las subestaciones Nva. Nirivilo y Constitución.</t>
  </si>
  <si>
    <t>Coordenadas UTM, del Sistema Geodésico Mundial 1984, WGSA 84, huso 18</t>
  </si>
  <si>
    <t>S/E Nueva Nirivilo: Barra seccionada con barra de transferencia
S/E Constitución: Barra simple.</t>
  </si>
  <si>
    <t>N/A</t>
  </si>
  <si>
    <t xml:space="preserve">Como parte del análisis a nivel conceptual del proyecto Línea 1x66 kV Nva.Nirivilo-Constitución_C2, se han preparado a nivel referencial para sus siguientes etapas del proyecto, los siguientes planos y archivos:
           - 18LNC-SE-EL-PLN-52E-001-B  Paño de Línea S/E Constitución, Planta, Corte y Unilineal. 
           - 18LNC-SE-EL-PLN-52E-002-B  Paño de Línea S/E Nirivilo, Planta y Corte.
           - 18LNC-SE-EL-PLN-52C-UL-001-B Diagrama Unilineal Simplificado Nva Nirivilo.
           </t>
  </si>
  <si>
    <t>Como parte del análisis a nivel conceptual del proyecto Línea 1x66 kV Nueva Nirivilo-Constitución_C2, se han preparado a nivel referencial para sus siguientes etapas del proyecto, los siguientes planos y archivos:
           - 18LNC-LT-CV-PLN-001-B   Estructura Anclaje.
           - 18LNC-LT-CV-PLN-002-B   Estructura Suspensión.
           - Trazado LT 66 kV   Archivo kmz.</t>
  </si>
  <si>
    <t xml:space="preserve">PROYECTO LÍNEA 1X66 KV NUEVA NIRIVILO - CONSTITUCIÓN </t>
  </si>
  <si>
    <t>ARAUCO BIOENERGÍA S.A.</t>
  </si>
  <si>
    <t>LEONARDO LEONIDAS BASTIDAS ALMARZA</t>
  </si>
  <si>
    <t>Considerando que es aprobado por la CNE y por el CEN y el proyecto LTE 1x066 Nva.Nirivilo-Constitución_C2 se incorpora al proceso de planificación del año 2018, y por lo tanto, se ha supuesto que durante el año 2019 el CEN organiza la licitación internacional para la construcción de esta "Obra Nueva". Dicho lo anterior y considerando la experiencia del CEN, se ha supuesto que la adjudicación de la obra se realiza a finales del año 2019 o principios de 2020. Posteriormente, el Ministerio de Energía debe emitir el decreto respectivo y por lo tanto, se ha supuesto que el segundo semestre del año 2020, debiesen comenzar los estudios ambientales y el desarrollo de los estudios de ingeniería (básica y de detalle). Esta etapa del proyecto se ha establecido un periodo de aproximadamente 12 meses. Es decir, durante el segundo semestre del año 2021 se estaría en condiciones de comenzar a construir la línea eléctrica. Finalmente, considerando el largo de la línea , el sector de emplazamiento y el período del año en que se iniciará la construcción, se ha supuesto un periodo de construcción de aproximadamente 8 meses, por lo cual  la entrada en operación de la lìnea 1x66 kV N.Nirivilo-Constitución, debiese ocurrir a fines del primer semestre o comienzo del segundo semestre de 2022.</t>
  </si>
  <si>
    <t xml:space="preserve">La demanda máxima considerada para la zona Constitución es de 22 MW y corresponde a la utilizada por la CNE, para el año 2023 (año estimado de puesta en servicio de la S/E Nueva Nirivilo 220/66 kV), en su informe técnico final del Plan de Expansión 2017. 
Adicionalmente se contempla el caso en que las plantas autoproductoras Constitución y Bioenergía Viñales se encuentren en una condición operativa sin excedentes, retirando energía desde el SEN para su proceso productivo. En este caso se considera una demanda máxima para la Planta Constitución de 4 MW y de 6 MW para la Planta Bioenergía Viñales.
De este modo y de acuerdo con la información proporcionada por ARAUCO, las condiciones de demanda actual y futura contempladas para el nudo Constitución 66 kV en el presente análisis son:
              -	Demanda máxima zona Constitución sin CELCO y Viñales	:	22 MVA
              -	Demanda mínima zona Constitución				:	  6 MVA
              -	Retiros máximos de CELCO y Viñales				:	10 MVA
              -	Retiros máximos zona Constitución sin aportes generación	:	32 MVA
              -	Excedentes máximos proyectados				:      40 – 45 MVA
De este modo:
              -	La potencia máxima que podría ser inyectada en la S/E Constitución 66 kV, para ser transmitida hacia la S/E Nueva Nirivilo, sería de unos 39 MVA. 
              -	La potencia máxima que podría ser inyectada en la S/E Nueva Nirivilo 66 kV, para ser transmitida hacia la S/E Constitución sería de unos 32 MVA.
Además, para los fines de este análisis conceptual, Arauco ha establecido una transferencia media entre ambas subestaciones de 22 MVA. </t>
  </si>
  <si>
    <t>Arauco Bioenergía S.A., en adelante ARAUCO, considera que la actual línea 1x66 kV San Javier – Constitución, que alimenta la ciudad de Constitución y sus alrededores con una población estimada de 55.000 habitantes, es insuficiente para abastecer los consumos industriales y residenciales de la zona bajo todas las condiciones de demanda, y no permite una adecuada seguridad de servicio ya que frente a su indisponibilidad, el Coordinador Eléctrico Nacional, CEN, solicita a las plantas autoproductoras Constitución y Bioenergía Viñales (de propiedad del grupo ARAUCO) abastecer la zona mediante la formación de una isla eléctrica.
Se debe tener en cuenta que las plantas autoproductoras Constitución y Bioenergía Viñales, no obstante cuentan con excedentes variables de energía que se inyectan al SEN, tienen como objetivo principal la producción de celulosa y madera aserrada respectivamente, por lo cual el asumir la responsabilidad de abastecer a la zona de Constitución ante los eventos de falla de la línea 1x66 kV San Javier – Constitución, presenta en algunos casos perjuicios en su proceso de producción de celulosa y madera.
Otro antecedente que debe ser tenido en consideración, es que la zona en donde se emplaza gran parte del trazado de la actual línea 1x66 kV San Javier – Constitución, en el pasado (como en el año 2017) ha sido afectada por incendios forestales dejándola fuera de servicio por varios días. Por esta situación el CEN ha instruido en su Plan de Recuperación de Servicio (PRS), que la planta autoproductora Constitución deba contar con partida en negro.
Por los motivos señalados, ARAUCO ha decidido promover frente a la CNE y al CEN, en el marco del proceso de la planificación anual de la transmisión del año 2018, un proyecto de transmisión destinado a materializar una segunda línea de 66 kV, de simple circuito, entre la futura subestación Nueva Nirivilo y la subestación Constitución.
En resumen, con la finalidad de mejorar la capacidad y seguridad de suministro en la S/E Constitución, ARAUCO está planificando el desarrollo de una nueva línea de transmisión que permita mejorar la capacidad, seguridad, confiabilidad y resiliencia en el suministro de electricidad de la comuna de Constitución y sus alrededores.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</si>
</sst>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 #,##0_ ;_ * \-#,##0_ ;_ * &quot;-&quot;_ ;_ @_ "/>
    <numFmt numFmtId="164" formatCode="0.0000"/>
  </numFmts>
  <fonts count="23"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6"/>
      <color theme="1"/>
      <name val="Calibri"/>
      <family val="2"/>
      <scheme val="minor"/>
    </font>
    <font>
      <sz val="11"/>
      <name val="Calibri"/>
      <family val="2"/>
      <scheme val="minor"/>
    </font>
    <font>
      <sz val="10"/>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u/>
      <sz val="12"/>
      <color theme="1"/>
      <name val="Calibri"/>
      <family val="2"/>
      <scheme val="minor"/>
    </font>
    <font>
      <sz val="10"/>
      <name val="Calibri"/>
      <family val="2"/>
      <scheme val="minor"/>
    </font>
    <font>
      <sz val="16"/>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s>
  <borders count="51">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right style="medium">
        <color rgb="FF0070C0"/>
      </right>
      <top style="thin">
        <color rgb="FF0070C0"/>
      </top>
      <bottom style="medium">
        <color rgb="FF0070C0"/>
      </bottom>
      <diagonal/>
    </border>
  </borders>
  <cellStyleXfs count="3">
    <xf numFmtId="0" fontId="0" fillId="0" borderId="0"/>
    <xf numFmtId="0" fontId="12" fillId="0" borderId="0"/>
    <xf numFmtId="41" fontId="17" fillId="0" borderId="0" applyFont="0" applyFill="0" applyBorder="0" applyAlignment="0" applyProtection="0"/>
  </cellStyleXfs>
  <cellXfs count="132">
    <xf numFmtId="0" fontId="0" fillId="0" borderId="0" xfId="0"/>
    <xf numFmtId="0" fontId="0" fillId="2" borderId="0" xfId="0" applyFill="1"/>
    <xf numFmtId="0" fontId="0" fillId="6" borderId="0" xfId="0" applyFill="1"/>
    <xf numFmtId="0" fontId="7" fillId="0" borderId="7" xfId="0" applyFont="1" applyBorder="1" applyAlignment="1">
      <alignment vertical="center"/>
    </xf>
    <xf numFmtId="0" fontId="1" fillId="0" borderId="8" xfId="0" applyFont="1" applyBorder="1" applyAlignment="1"/>
    <xf numFmtId="0" fontId="9" fillId="5" borderId="6" xfId="0" applyFont="1" applyFill="1" applyBorder="1" applyAlignment="1">
      <alignment horizontal="center" vertical="top"/>
    </xf>
    <xf numFmtId="0" fontId="10" fillId="5" borderId="6" xfId="0" applyFont="1" applyFill="1" applyBorder="1" applyAlignment="1">
      <alignment horizontal="center" vertical="center"/>
    </xf>
    <xf numFmtId="0" fontId="8" fillId="0" borderId="8" xfId="0" applyFont="1" applyBorder="1" applyAlignment="1"/>
    <xf numFmtId="0" fontId="8" fillId="0" borderId="16" xfId="0" applyFont="1" applyBorder="1" applyAlignment="1"/>
    <xf numFmtId="0" fontId="4" fillId="0" borderId="19" xfId="0" applyFont="1" applyBorder="1" applyAlignment="1">
      <alignment horizontal="center"/>
    </xf>
    <xf numFmtId="0" fontId="4" fillId="0" borderId="20" xfId="0" applyFont="1" applyBorder="1"/>
    <xf numFmtId="0" fontId="4" fillId="0" borderId="21" xfId="0" applyFont="1" applyBorder="1"/>
    <xf numFmtId="0" fontId="4" fillId="0" borderId="17" xfId="0" applyFont="1" applyBorder="1"/>
    <xf numFmtId="0" fontId="4" fillId="0" borderId="18" xfId="0" applyFont="1" applyBorder="1"/>
    <xf numFmtId="0" fontId="11" fillId="7" borderId="19" xfId="0" applyFont="1" applyFill="1" applyBorder="1" applyAlignment="1">
      <alignment horizontal="center" wrapText="1"/>
    </xf>
    <xf numFmtId="0" fontId="11" fillId="7" borderId="20" xfId="0" applyFont="1" applyFill="1" applyBorder="1" applyAlignment="1">
      <alignment horizontal="center" vertical="center" wrapText="1"/>
    </xf>
    <xf numFmtId="0" fontId="11" fillId="7" borderId="21" xfId="0" applyFont="1" applyFill="1" applyBorder="1" applyAlignment="1">
      <alignment horizontal="center" vertical="center" wrapText="1"/>
    </xf>
    <xf numFmtId="0" fontId="1" fillId="0" borderId="16" xfId="0" applyFont="1" applyBorder="1" applyAlignment="1"/>
    <xf numFmtId="0" fontId="4" fillId="0" borderId="20" xfId="0" applyFont="1" applyFill="1" applyBorder="1"/>
    <xf numFmtId="0" fontId="10" fillId="5" borderId="6" xfId="0" applyFont="1" applyFill="1" applyBorder="1" applyAlignment="1">
      <alignment horizontal="center" vertical="center" wrapText="1"/>
    </xf>
    <xf numFmtId="0" fontId="9" fillId="5" borderId="6" xfId="0" applyFont="1" applyFill="1" applyBorder="1" applyAlignment="1">
      <alignment horizontal="center" vertical="center"/>
    </xf>
    <xf numFmtId="0" fontId="4" fillId="0" borderId="19"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3" xfId="0" applyFont="1" applyFill="1" applyBorder="1" applyAlignment="1">
      <alignment horizontal="right" vertical="center"/>
    </xf>
    <xf numFmtId="0" fontId="9" fillId="5" borderId="13" xfId="0" applyFont="1" applyFill="1" applyBorder="1" applyAlignment="1">
      <alignment horizontal="center" vertical="top"/>
    </xf>
    <xf numFmtId="0" fontId="10" fillId="5" borderId="14" xfId="0" applyFont="1" applyFill="1" applyBorder="1" applyAlignment="1">
      <alignment vertical="center"/>
    </xf>
    <xf numFmtId="0" fontId="10" fillId="5" borderId="15" xfId="0" applyFont="1" applyFill="1" applyBorder="1" applyAlignment="1">
      <alignment vertical="center"/>
    </xf>
    <xf numFmtId="0" fontId="13" fillId="5" borderId="13" xfId="0" applyFont="1" applyFill="1" applyBorder="1" applyAlignment="1">
      <alignment vertical="center"/>
    </xf>
    <xf numFmtId="0" fontId="0" fillId="0" borderId="0" xfId="0" applyFill="1"/>
    <xf numFmtId="0" fontId="14" fillId="0" borderId="1" xfId="0" applyFont="1" applyFill="1" applyBorder="1" applyAlignment="1">
      <alignment horizontal="left" vertical="center"/>
    </xf>
    <xf numFmtId="1" fontId="4" fillId="0" borderId="20" xfId="0" applyNumberFormat="1" applyFont="1" applyFill="1" applyBorder="1"/>
    <xf numFmtId="164" fontId="4" fillId="0" borderId="21" xfId="0" applyNumberFormat="1" applyFont="1" applyBorder="1"/>
    <xf numFmtId="0" fontId="4" fillId="0" borderId="20" xfId="0" applyFont="1" applyFill="1" applyBorder="1" applyAlignment="1">
      <alignment horizontal="left" vertical="center"/>
    </xf>
    <xf numFmtId="41" fontId="4" fillId="0" borderId="46" xfId="2" applyFont="1" applyBorder="1"/>
    <xf numFmtId="41" fontId="4" fillId="0" borderId="47" xfId="2" applyFont="1" applyBorder="1"/>
    <xf numFmtId="41" fontId="4" fillId="0" borderId="21" xfId="2" applyFont="1" applyBorder="1"/>
    <xf numFmtId="41" fontId="0" fillId="0" borderId="0" xfId="0" applyNumberFormat="1"/>
    <xf numFmtId="1" fontId="4" fillId="0" borderId="20" xfId="0" applyNumberFormat="1" applyFont="1" applyBorder="1"/>
    <xf numFmtId="0" fontId="4" fillId="0" borderId="16" xfId="0" applyFont="1" applyBorder="1" applyAlignment="1"/>
    <xf numFmtId="41" fontId="9" fillId="5" borderId="6" xfId="2" applyFont="1" applyFill="1" applyBorder="1" applyAlignment="1">
      <alignment horizontal="center" vertical="top"/>
    </xf>
    <xf numFmtId="41" fontId="5" fillId="3" borderId="13" xfId="2" applyFont="1" applyFill="1" applyBorder="1" applyAlignment="1">
      <alignment horizontal="right" vertical="center"/>
    </xf>
    <xf numFmtId="0" fontId="4" fillId="8" borderId="19" xfId="0" applyFont="1" applyFill="1" applyBorder="1" applyAlignment="1">
      <alignment horizontal="left"/>
    </xf>
    <xf numFmtId="41" fontId="4" fillId="8" borderId="46" xfId="2" applyFont="1" applyFill="1" applyBorder="1"/>
    <xf numFmtId="41" fontId="4" fillId="8" borderId="21" xfId="2" applyFont="1" applyFill="1" applyBorder="1"/>
    <xf numFmtId="41" fontId="4" fillId="8" borderId="47" xfId="2" applyFont="1" applyFill="1" applyBorder="1"/>
    <xf numFmtId="0" fontId="4" fillId="6" borderId="21" xfId="0" applyFont="1" applyFill="1" applyBorder="1"/>
    <xf numFmtId="0" fontId="22" fillId="0" borderId="1" xfId="0" applyFont="1" applyFill="1" applyBorder="1" applyAlignment="1">
      <alignment vertical="center"/>
    </xf>
    <xf numFmtId="0" fontId="22" fillId="0" borderId="1" xfId="0" applyFont="1" applyFill="1" applyBorder="1" applyAlignment="1">
      <alignment horizontal="left" vertical="center"/>
    </xf>
    <xf numFmtId="0" fontId="3" fillId="4" borderId="2" xfId="0" applyFont="1" applyFill="1" applyBorder="1" applyAlignment="1">
      <alignment horizontal="center" vertical="top"/>
    </xf>
    <xf numFmtId="0" fontId="3" fillId="4" borderId="3" xfId="0" applyFont="1" applyFill="1" applyBorder="1" applyAlignment="1">
      <alignment horizontal="center" vertical="top"/>
    </xf>
    <xf numFmtId="0" fontId="15" fillId="0" borderId="29" xfId="0" applyFont="1" applyFill="1" applyBorder="1" applyAlignment="1">
      <alignment horizontal="left" vertical="center" wrapText="1"/>
    </xf>
    <xf numFmtId="0" fontId="15" fillId="0" borderId="30"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30" xfId="0" applyFont="1" applyFill="1" applyBorder="1" applyAlignment="1">
      <alignment horizontal="left" vertical="center" wrapText="1"/>
    </xf>
    <xf numFmtId="0" fontId="2" fillId="0" borderId="4" xfId="0" applyFont="1" applyFill="1" applyBorder="1" applyAlignment="1">
      <alignment horizontal="center"/>
    </xf>
    <xf numFmtId="0" fontId="2" fillId="0" borderId="5" xfId="0" applyFont="1" applyFill="1" applyBorder="1" applyAlignment="1">
      <alignment horizontal="center"/>
    </xf>
    <xf numFmtId="0" fontId="16" fillId="0" borderId="29" xfId="0" applyFont="1" applyFill="1" applyBorder="1" applyAlignment="1">
      <alignment horizontal="left" vertical="center" wrapText="1"/>
    </xf>
    <xf numFmtId="0" fontId="16" fillId="0" borderId="30" xfId="0" applyFont="1" applyFill="1" applyBorder="1" applyAlignment="1">
      <alignment horizontal="left" vertical="center" wrapText="1"/>
    </xf>
    <xf numFmtId="0" fontId="10" fillId="5" borderId="13"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0" fontId="0" fillId="0" borderId="26" xfId="0" applyFont="1" applyFill="1" applyBorder="1" applyAlignment="1">
      <alignment horizontal="left" wrapText="1"/>
    </xf>
    <xf numFmtId="0" fontId="0" fillId="0" borderId="27" xfId="0" applyFont="1" applyFill="1" applyBorder="1" applyAlignment="1">
      <alignment horizontal="left" wrapText="1"/>
    </xf>
    <xf numFmtId="0" fontId="0" fillId="0" borderId="28" xfId="0" applyFont="1" applyFill="1" applyBorder="1" applyAlignment="1">
      <alignment horizontal="left" wrapText="1"/>
    </xf>
    <xf numFmtId="0" fontId="0" fillId="0" borderId="22" xfId="0" applyFont="1" applyBorder="1" applyAlignment="1">
      <alignment horizontal="left" vertical="center" wrapText="1"/>
    </xf>
    <xf numFmtId="0" fontId="0" fillId="0" borderId="37" xfId="0" applyFont="1" applyBorder="1" applyAlignment="1">
      <alignment horizontal="left" vertical="center" wrapText="1"/>
    </xf>
    <xf numFmtId="0" fontId="11" fillId="0" borderId="26" xfId="0" applyFont="1" applyFill="1" applyBorder="1" applyAlignment="1">
      <alignment horizontal="left" wrapText="1"/>
    </xf>
    <xf numFmtId="0" fontId="11" fillId="0" borderId="27" xfId="0" applyFont="1" applyFill="1" applyBorder="1" applyAlignment="1">
      <alignment horizontal="left" wrapText="1"/>
    </xf>
    <xf numFmtId="0" fontId="11" fillId="0" borderId="28" xfId="0" applyFont="1" applyFill="1" applyBorder="1" applyAlignment="1">
      <alignment horizontal="left" wrapText="1"/>
    </xf>
    <xf numFmtId="0" fontId="0" fillId="0" borderId="10" xfId="0" applyFont="1" applyBorder="1" applyAlignment="1">
      <alignment horizontal="left" vertical="center" wrapText="1"/>
    </xf>
    <xf numFmtId="0" fontId="0" fillId="0" borderId="11" xfId="0" applyFont="1" applyBorder="1" applyAlignment="1">
      <alignment horizontal="left" vertical="center" wrapText="1"/>
    </xf>
    <xf numFmtId="0" fontId="0" fillId="0" borderId="39" xfId="0" applyFont="1" applyBorder="1" applyAlignment="1">
      <alignment horizontal="left" vertical="center" wrapText="1"/>
    </xf>
    <xf numFmtId="0" fontId="0" fillId="0" borderId="7" xfId="0" applyFont="1" applyBorder="1" applyAlignment="1">
      <alignment horizontal="left" vertical="center" wrapText="1"/>
    </xf>
    <xf numFmtId="0" fontId="0" fillId="0" borderId="0" xfId="0" applyFont="1" applyBorder="1" applyAlignment="1">
      <alignment horizontal="left" vertical="center" wrapText="1"/>
    </xf>
    <xf numFmtId="0" fontId="0" fillId="0" borderId="44" xfId="0" applyFont="1" applyBorder="1" applyAlignment="1">
      <alignment horizontal="left" vertical="center" wrapText="1"/>
    </xf>
    <xf numFmtId="0" fontId="0" fillId="0" borderId="42" xfId="0" applyFont="1" applyBorder="1" applyAlignment="1">
      <alignment horizontal="left" vertical="center" wrapText="1"/>
    </xf>
    <xf numFmtId="0" fontId="0" fillId="0" borderId="43" xfId="0" applyFont="1" applyBorder="1" applyAlignment="1">
      <alignment horizontal="left" vertical="center" wrapText="1"/>
    </xf>
    <xf numFmtId="0" fontId="0" fillId="0" borderId="45" xfId="0" applyFont="1" applyBorder="1" applyAlignment="1">
      <alignment horizontal="left"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4" fillId="0" borderId="31" xfId="0" applyFont="1" applyBorder="1" applyAlignment="1">
      <alignment horizontal="left" vertical="top"/>
    </xf>
    <xf numFmtId="0" fontId="4" fillId="0" borderId="32" xfId="0" applyFont="1" applyBorder="1" applyAlignment="1">
      <alignment horizontal="left" vertical="top"/>
    </xf>
    <xf numFmtId="0" fontId="4" fillId="0" borderId="33" xfId="0" applyFont="1" applyBorder="1" applyAlignment="1">
      <alignment horizontal="left" vertical="top"/>
    </xf>
    <xf numFmtId="0" fontId="0" fillId="0" borderId="11" xfId="0" applyFont="1" applyBorder="1" applyAlignment="1">
      <alignment horizontal="left" vertical="center"/>
    </xf>
    <xf numFmtId="0" fontId="0" fillId="0" borderId="12" xfId="0" applyFont="1" applyBorder="1" applyAlignment="1">
      <alignment horizontal="left" vertical="center"/>
    </xf>
    <xf numFmtId="0" fontId="0" fillId="0" borderId="7" xfId="0" applyFont="1" applyBorder="1" applyAlignment="1">
      <alignment horizontal="left" vertical="center"/>
    </xf>
    <xf numFmtId="0" fontId="0" fillId="0" borderId="0" xfId="0" applyFont="1" applyBorder="1" applyAlignment="1">
      <alignment horizontal="left" vertical="center"/>
    </xf>
    <xf numFmtId="0" fontId="0" fillId="0" borderId="8" xfId="0" applyFont="1" applyBorder="1" applyAlignment="1">
      <alignment horizontal="left" vertical="center"/>
    </xf>
    <xf numFmtId="0" fontId="0" fillId="0" borderId="9" xfId="0" applyFont="1" applyBorder="1" applyAlignment="1">
      <alignment horizontal="left" vertical="center"/>
    </xf>
    <xf numFmtId="0" fontId="0" fillId="0" borderId="34" xfId="0" applyFont="1" applyBorder="1" applyAlignment="1">
      <alignment horizontal="left" vertical="center"/>
    </xf>
    <xf numFmtId="0" fontId="0" fillId="0" borderId="35" xfId="0" applyFont="1" applyBorder="1" applyAlignment="1">
      <alignment horizontal="left" vertical="center"/>
    </xf>
    <xf numFmtId="0" fontId="4" fillId="0" borderId="24" xfId="0" applyFont="1" applyBorder="1" applyAlignment="1">
      <alignment horizontal="center"/>
    </xf>
    <xf numFmtId="0" fontId="4" fillId="0" borderId="25" xfId="0" applyFont="1" applyBorder="1" applyAlignment="1">
      <alignment horizontal="center"/>
    </xf>
    <xf numFmtId="0" fontId="6" fillId="0" borderId="10" xfId="0" applyFont="1" applyFill="1" applyBorder="1" applyAlignment="1">
      <alignment horizontal="left" vertical="center"/>
    </xf>
    <xf numFmtId="0" fontId="6" fillId="0" borderId="11" xfId="0" applyFont="1" applyFill="1" applyBorder="1" applyAlignment="1">
      <alignment horizontal="left" vertical="center"/>
    </xf>
    <xf numFmtId="0" fontId="6" fillId="0" borderId="12" xfId="0" applyFont="1" applyFill="1" applyBorder="1" applyAlignment="1">
      <alignment horizontal="left" vertical="center"/>
    </xf>
    <xf numFmtId="0" fontId="6" fillId="0" borderId="7" xfId="0" applyFont="1" applyFill="1" applyBorder="1" applyAlignment="1">
      <alignment horizontal="left" vertical="center"/>
    </xf>
    <xf numFmtId="0" fontId="6" fillId="0" borderId="0" xfId="0" applyFont="1" applyFill="1" applyBorder="1" applyAlignment="1">
      <alignment horizontal="left" vertical="center"/>
    </xf>
    <xf numFmtId="0" fontId="6" fillId="0" borderId="8" xfId="0" applyFont="1" applyFill="1" applyBorder="1" applyAlignment="1">
      <alignment horizontal="left" vertical="center"/>
    </xf>
    <xf numFmtId="0" fontId="6" fillId="0" borderId="9" xfId="0" applyFont="1" applyFill="1" applyBorder="1" applyAlignment="1">
      <alignment horizontal="left" vertical="center"/>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4" xfId="0" applyFont="1" applyBorder="1" applyAlignment="1">
      <alignment horizontal="center" vertical="center" wrapText="1"/>
    </xf>
    <xf numFmtId="0" fontId="4" fillId="0" borderId="38"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0" fillId="0" borderId="22" xfId="0" applyFont="1" applyBorder="1" applyAlignment="1">
      <alignment horizontal="right" vertical="center"/>
    </xf>
    <xf numFmtId="0" fontId="0" fillId="0" borderId="23" xfId="0" applyFont="1" applyBorder="1" applyAlignment="1">
      <alignment horizontal="right" vertical="center"/>
    </xf>
    <xf numFmtId="0" fontId="0" fillId="0" borderId="24" xfId="0" applyFont="1" applyBorder="1" applyAlignment="1">
      <alignment horizontal="right" vertical="center"/>
    </xf>
    <xf numFmtId="0" fontId="0" fillId="0" borderId="25" xfId="0" applyFont="1" applyBorder="1" applyAlignment="1">
      <alignment horizontal="right" vertical="center"/>
    </xf>
    <xf numFmtId="0" fontId="0" fillId="0" borderId="36" xfId="0" applyFont="1" applyBorder="1" applyAlignment="1">
      <alignment horizontal="right" vertical="center"/>
    </xf>
    <xf numFmtId="0" fontId="0" fillId="0" borderId="50" xfId="0" applyFont="1" applyBorder="1" applyAlignment="1">
      <alignment horizontal="right" vertical="center"/>
    </xf>
    <xf numFmtId="0" fontId="13" fillId="0" borderId="49" xfId="0" applyFont="1" applyBorder="1" applyAlignment="1">
      <alignment horizontal="left" vertical="center" wrapText="1"/>
    </xf>
    <xf numFmtId="0" fontId="13" fillId="0" borderId="14" xfId="0" applyFont="1" applyBorder="1" applyAlignment="1">
      <alignment horizontal="left" vertical="center" wrapText="1"/>
    </xf>
    <xf numFmtId="0" fontId="13" fillId="0" borderId="48" xfId="0" applyFont="1" applyBorder="1" applyAlignment="1">
      <alignment horizontal="left" vertical="center" wrapText="1"/>
    </xf>
  </cellXfs>
  <cellStyles count="3">
    <cellStyle name="Millares [0]" xfId="2" builtinId="6"/>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27211</xdr:colOff>
      <xdr:row>16</xdr:row>
      <xdr:rowOff>9800</xdr:rowOff>
    </xdr:from>
    <xdr:to>
      <xdr:col>2</xdr:col>
      <xdr:colOff>7794170</xdr:colOff>
      <xdr:row>16</xdr:row>
      <xdr:rowOff>5127171</xdr:rowOff>
    </xdr:to>
    <xdr:pic>
      <xdr:nvPicPr>
        <xdr:cNvPr id="3" name="2 Imagen">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a:stretch>
          <a:fillRect/>
        </a:stretch>
      </xdr:blipFill>
      <xdr:spPr>
        <a:xfrm rot="5400000">
          <a:off x="3354976" y="17473749"/>
          <a:ext cx="5117371" cy="112721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104775</xdr:colOff>
      <xdr:row>28</xdr:row>
      <xdr:rowOff>28575</xdr:rowOff>
    </xdr:from>
    <xdr:to>
      <xdr:col>1</xdr:col>
      <xdr:colOff>3190875</xdr:colOff>
      <xdr:row>29</xdr:row>
      <xdr:rowOff>4445</xdr:rowOff>
    </xdr:to>
    <xdr:pic>
      <xdr:nvPicPr>
        <xdr:cNvPr id="3" name="Imagen 2">
          <a:extLst>
            <a:ext uri="{FF2B5EF4-FFF2-40B4-BE49-F238E27FC236}">
              <a16:creationId xmlns:a16="http://schemas.microsoft.com/office/drawing/2014/main" xmlns="" id="{C646C061-314F-4E97-9713-9B7EBFDC3CB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7800975"/>
          <a:ext cx="3086100" cy="4214495"/>
        </a:xfrm>
        <a:prstGeom prst="rect">
          <a:avLst/>
        </a:prstGeom>
        <a:noFill/>
        <a:ln>
          <a:noFill/>
        </a:ln>
      </xdr:spPr>
    </xdr:pic>
    <xdr:clientData/>
  </xdr:twoCellAnchor>
  <xdr:twoCellAnchor editAs="oneCell">
    <xdr:from>
      <xdr:col>1</xdr:col>
      <xdr:colOff>3152775</xdr:colOff>
      <xdr:row>28</xdr:row>
      <xdr:rowOff>19051</xdr:rowOff>
    </xdr:from>
    <xdr:to>
      <xdr:col>2</xdr:col>
      <xdr:colOff>733425</xdr:colOff>
      <xdr:row>29</xdr:row>
      <xdr:rowOff>0</xdr:rowOff>
    </xdr:to>
    <xdr:pic>
      <xdr:nvPicPr>
        <xdr:cNvPr id="4" name="Imagen 3">
          <a:extLst>
            <a:ext uri="{FF2B5EF4-FFF2-40B4-BE49-F238E27FC236}">
              <a16:creationId xmlns:a16="http://schemas.microsoft.com/office/drawing/2014/main" xmlns="" id="{92BE4C5C-09D6-4A8F-81EA-B99A6B12970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76625" y="7562851"/>
          <a:ext cx="2781300" cy="4219574"/>
        </a:xfrm>
        <a:prstGeom prst="rect">
          <a:avLst/>
        </a:prstGeom>
        <a:noFill/>
        <a:ln>
          <a:noFill/>
        </a:ln>
      </xdr:spPr>
    </xdr:pic>
    <xdr:clientData/>
  </xdr:twoCellAnchor>
  <xdr:twoCellAnchor editAs="oneCell">
    <xdr:from>
      <xdr:col>2</xdr:col>
      <xdr:colOff>685800</xdr:colOff>
      <xdr:row>28</xdr:row>
      <xdr:rowOff>1457325</xdr:rowOff>
    </xdr:from>
    <xdr:to>
      <xdr:col>2</xdr:col>
      <xdr:colOff>3914775</xdr:colOff>
      <xdr:row>29</xdr:row>
      <xdr:rowOff>4286</xdr:rowOff>
    </xdr:to>
    <xdr:pic>
      <xdr:nvPicPr>
        <xdr:cNvPr id="5" name="Imagen 4">
          <a:extLst>
            <a:ext uri="{FF2B5EF4-FFF2-40B4-BE49-F238E27FC236}">
              <a16:creationId xmlns:a16="http://schemas.microsoft.com/office/drawing/2014/main" xmlns="" id="{075C1E5D-5308-4914-B07A-58EC4E1255A4}"/>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210300" y="9001125"/>
          <a:ext cx="3228975" cy="277368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topLeftCell="B1" zoomScaleNormal="100" workbookViewId="0">
      <selection activeCell="B11" sqref="B11:C11"/>
    </sheetView>
  </sheetViews>
  <sheetFormatPr baseColWidth="10" defaultColWidth="11.375" defaultRowHeight="15" x14ac:dyDescent="0.25"/>
  <cols>
    <col min="1" max="1" width="3.75" style="1" customWidth="1"/>
    <col min="2" max="2" width="51.125" style="1" customWidth="1"/>
    <col min="3" max="3" width="211.25" style="1" customWidth="1"/>
    <col min="4" max="4" width="11.25" style="1" customWidth="1"/>
    <col min="5" max="16384" width="11.375" style="1"/>
  </cols>
  <sheetData>
    <row r="1" spans="1:4" ht="15.75" thickBot="1" x14ac:dyDescent="0.3">
      <c r="A1" s="2"/>
      <c r="B1" s="2"/>
      <c r="C1" s="2"/>
      <c r="D1" s="2"/>
    </row>
    <row r="2" spans="1:4" ht="64.5" customHeight="1" thickTop="1" thickBot="1" x14ac:dyDescent="0.3">
      <c r="A2" s="2"/>
      <c r="B2" s="25" t="s">
        <v>48</v>
      </c>
      <c r="C2" s="50" t="s">
        <v>142</v>
      </c>
      <c r="D2" s="2"/>
    </row>
    <row r="3" spans="1:4" ht="64.5" customHeight="1" thickTop="1" thickBot="1" x14ac:dyDescent="0.3">
      <c r="A3" s="2"/>
      <c r="B3" s="25" t="s">
        <v>49</v>
      </c>
      <c r="C3" s="49" t="s">
        <v>143</v>
      </c>
      <c r="D3" s="2"/>
    </row>
    <row r="4" spans="1:4" ht="64.5" customHeight="1" thickTop="1" thickBot="1" x14ac:dyDescent="0.3">
      <c r="A4" s="2"/>
      <c r="B4" s="25" t="s">
        <v>50</v>
      </c>
      <c r="C4" s="32" t="s">
        <v>141</v>
      </c>
      <c r="D4" s="2"/>
    </row>
    <row r="5" spans="1:4" ht="12" customHeight="1" thickTop="1" thickBot="1" x14ac:dyDescent="0.55000000000000004">
      <c r="A5" s="2"/>
      <c r="B5" s="59"/>
      <c r="C5" s="60"/>
      <c r="D5" s="2"/>
    </row>
    <row r="6" spans="1:4" ht="33" thickTop="1" thickBot="1" x14ac:dyDescent="0.3">
      <c r="A6" s="2"/>
      <c r="B6" s="51" t="s">
        <v>1</v>
      </c>
      <c r="C6" s="52"/>
      <c r="D6" s="2"/>
    </row>
    <row r="7" spans="1:4" ht="409.15" customHeight="1" thickTop="1" thickBot="1" x14ac:dyDescent="0.3">
      <c r="A7" s="2"/>
      <c r="B7" s="55" t="s">
        <v>114</v>
      </c>
      <c r="C7" s="56"/>
      <c r="D7" s="2"/>
    </row>
    <row r="8" spans="1:4" ht="33" thickTop="1" thickBot="1" x14ac:dyDescent="0.3">
      <c r="A8" s="2"/>
      <c r="B8" s="51" t="s">
        <v>27</v>
      </c>
      <c r="C8" s="52"/>
      <c r="D8" s="2"/>
    </row>
    <row r="9" spans="1:4" ht="46.5" customHeight="1" thickTop="1" thickBot="1" x14ac:dyDescent="0.3">
      <c r="A9" s="2"/>
      <c r="B9" s="61"/>
      <c r="C9" s="62"/>
      <c r="D9" s="2"/>
    </row>
    <row r="10" spans="1:4" ht="33" thickTop="1" thickBot="1" x14ac:dyDescent="0.3">
      <c r="A10" s="2"/>
      <c r="B10" s="51" t="s">
        <v>28</v>
      </c>
      <c r="C10" s="52"/>
      <c r="D10" s="2"/>
    </row>
    <row r="11" spans="1:4" ht="186" customHeight="1" thickTop="1" thickBot="1" x14ac:dyDescent="0.3">
      <c r="A11" s="2"/>
      <c r="B11" s="57" t="s">
        <v>146</v>
      </c>
      <c r="C11" s="58"/>
      <c r="D11" s="2"/>
    </row>
    <row r="12" spans="1:4" ht="34.5" customHeight="1" thickTop="1" thickBot="1" x14ac:dyDescent="0.3">
      <c r="A12" s="2"/>
      <c r="B12" s="51" t="s">
        <v>82</v>
      </c>
      <c r="C12" s="52"/>
      <c r="D12" s="2"/>
    </row>
    <row r="13" spans="1:4" ht="246" customHeight="1" thickTop="1" thickBot="1" x14ac:dyDescent="0.3">
      <c r="A13" s="2"/>
      <c r="B13" s="57" t="s">
        <v>145</v>
      </c>
      <c r="C13" s="58"/>
      <c r="D13" s="2"/>
    </row>
    <row r="14" spans="1:4" ht="36" customHeight="1" thickTop="1" thickBot="1" x14ac:dyDescent="0.3">
      <c r="A14" s="2"/>
      <c r="B14" s="51" t="s">
        <v>83</v>
      </c>
      <c r="C14" s="52"/>
      <c r="D14" s="2"/>
    </row>
    <row r="15" spans="1:4" ht="133.9" customHeight="1" thickTop="1" thickBot="1" x14ac:dyDescent="0.3">
      <c r="A15" s="2"/>
      <c r="B15" s="53" t="s">
        <v>120</v>
      </c>
      <c r="C15" s="54"/>
      <c r="D15" s="2"/>
    </row>
    <row r="16" spans="1:4" ht="33" thickTop="1" thickBot="1" x14ac:dyDescent="0.3">
      <c r="A16" s="2"/>
      <c r="B16" s="51" t="s">
        <v>78</v>
      </c>
      <c r="C16" s="52"/>
      <c r="D16" s="2"/>
    </row>
    <row r="17" spans="1:4" ht="409.15" customHeight="1" thickTop="1" thickBot="1" x14ac:dyDescent="0.3">
      <c r="A17" s="2"/>
      <c r="B17" s="55"/>
      <c r="C17" s="56"/>
      <c r="D17" s="2"/>
    </row>
    <row r="18" spans="1:4" ht="33" thickTop="1" thickBot="1" x14ac:dyDescent="0.3">
      <c r="A18" s="2"/>
      <c r="B18" s="51" t="s">
        <v>79</v>
      </c>
      <c r="C18" s="52"/>
      <c r="D18" s="2"/>
    </row>
    <row r="19" spans="1:4" ht="48.6" customHeight="1" thickTop="1" thickBot="1" x14ac:dyDescent="0.3">
      <c r="A19" s="2"/>
      <c r="B19" s="55" t="s">
        <v>121</v>
      </c>
      <c r="C19" s="56"/>
      <c r="D19" s="2"/>
    </row>
    <row r="20" spans="1:4" ht="33" thickTop="1" thickBot="1" x14ac:dyDescent="0.3">
      <c r="A20" s="2"/>
      <c r="B20" s="51" t="s">
        <v>80</v>
      </c>
      <c r="C20" s="52"/>
      <c r="D20" s="2"/>
    </row>
    <row r="21" spans="1:4" ht="99.6" customHeight="1" thickTop="1" thickBot="1" x14ac:dyDescent="0.3">
      <c r="A21" s="2"/>
      <c r="B21" s="55" t="s">
        <v>144</v>
      </c>
      <c r="C21" s="56"/>
      <c r="D21" s="2"/>
    </row>
    <row r="22" spans="1:4" ht="33" thickTop="1" thickBot="1" x14ac:dyDescent="0.3">
      <c r="A22" s="2"/>
      <c r="B22" s="51" t="s">
        <v>81</v>
      </c>
      <c r="C22" s="52"/>
      <c r="D22" s="2"/>
    </row>
    <row r="23" spans="1:4" ht="132.6" customHeight="1" thickTop="1" thickBot="1" x14ac:dyDescent="0.3">
      <c r="A23" s="2"/>
      <c r="B23" s="53" t="s">
        <v>133</v>
      </c>
      <c r="C23" s="54"/>
      <c r="D23" s="2"/>
    </row>
    <row r="24" spans="1:4" ht="15.75" thickTop="1" x14ac:dyDescent="0.25">
      <c r="A24" s="31"/>
      <c r="B24" s="31"/>
      <c r="C24" s="31"/>
      <c r="D24" s="31"/>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37" zoomScale="80" zoomScaleNormal="80" workbookViewId="0">
      <selection activeCell="C7" sqref="C7"/>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83" t="s">
        <v>64</v>
      </c>
      <c r="C2" s="84"/>
      <c r="D2" s="85"/>
      <c r="E2"/>
    </row>
    <row r="3" spans="1:5" ht="27" thickBot="1" x14ac:dyDescent="0.3">
      <c r="A3"/>
      <c r="B3" s="5" t="s">
        <v>2</v>
      </c>
      <c r="C3" s="6" t="s">
        <v>122</v>
      </c>
      <c r="D3" s="6" t="s">
        <v>31</v>
      </c>
      <c r="E3"/>
    </row>
    <row r="4" spans="1:5" ht="27" thickBot="1" x14ac:dyDescent="0.45">
      <c r="A4"/>
      <c r="B4" s="8">
        <v>66</v>
      </c>
      <c r="C4" s="8">
        <v>66</v>
      </c>
      <c r="D4" s="7">
        <v>1</v>
      </c>
      <c r="E4"/>
    </row>
    <row r="5" spans="1:5" ht="27" thickBot="1" x14ac:dyDescent="0.3">
      <c r="A5"/>
      <c r="B5" s="63" t="s">
        <v>29</v>
      </c>
      <c r="C5" s="64" t="s">
        <v>5</v>
      </c>
      <c r="D5" s="65"/>
      <c r="E5"/>
    </row>
    <row r="6" spans="1:5" ht="18.75" x14ac:dyDescent="0.3">
      <c r="A6"/>
      <c r="B6" s="18" t="s">
        <v>9</v>
      </c>
      <c r="C6" s="33">
        <v>102</v>
      </c>
      <c r="D6" s="10" t="s">
        <v>26</v>
      </c>
      <c r="E6"/>
    </row>
    <row r="7" spans="1:5" ht="19.5" thickBot="1" x14ac:dyDescent="0.35">
      <c r="A7"/>
      <c r="B7" s="10" t="s">
        <v>10</v>
      </c>
      <c r="C7" s="40">
        <v>33.99</v>
      </c>
      <c r="D7" s="10" t="s">
        <v>26</v>
      </c>
      <c r="E7"/>
    </row>
    <row r="8" spans="1:5" ht="27" thickBot="1" x14ac:dyDescent="0.3">
      <c r="A8"/>
      <c r="B8" s="5" t="s">
        <v>32</v>
      </c>
      <c r="C8" s="6" t="s">
        <v>33</v>
      </c>
      <c r="D8" s="19"/>
      <c r="E8"/>
    </row>
    <row r="9" spans="1:5" ht="27" thickBot="1" x14ac:dyDescent="0.45">
      <c r="A9"/>
      <c r="B9" s="10" t="s">
        <v>123</v>
      </c>
      <c r="C9" s="41">
        <v>1</v>
      </c>
      <c r="D9" s="4"/>
      <c r="E9"/>
    </row>
    <row r="10" spans="1:5" ht="27" thickBot="1" x14ac:dyDescent="0.3">
      <c r="A10"/>
      <c r="B10" s="63" t="s">
        <v>124</v>
      </c>
      <c r="C10" s="64"/>
      <c r="D10" s="65"/>
      <c r="E10"/>
    </row>
    <row r="11" spans="1:5" ht="18.75" x14ac:dyDescent="0.3">
      <c r="A11"/>
      <c r="B11" s="14" t="s">
        <v>0</v>
      </c>
      <c r="C11" s="15" t="s">
        <v>3</v>
      </c>
      <c r="D11" s="16" t="s">
        <v>4</v>
      </c>
      <c r="E11"/>
    </row>
    <row r="12" spans="1:5" ht="18.75" x14ac:dyDescent="0.3">
      <c r="A12"/>
      <c r="B12" s="9">
        <v>25</v>
      </c>
      <c r="C12" s="10">
        <v>454</v>
      </c>
      <c r="D12" s="48">
        <v>488</v>
      </c>
      <c r="E12"/>
    </row>
    <row r="13" spans="1:5" ht="18.75" x14ac:dyDescent="0.3">
      <c r="A13"/>
      <c r="B13" s="9">
        <v>30</v>
      </c>
      <c r="C13" s="10">
        <v>428</v>
      </c>
      <c r="D13" s="48">
        <v>464</v>
      </c>
      <c r="E13"/>
    </row>
    <row r="14" spans="1:5" ht="19.5" thickBot="1" x14ac:dyDescent="0.35">
      <c r="A14"/>
      <c r="B14" s="9">
        <v>35</v>
      </c>
      <c r="C14" s="10">
        <v>400</v>
      </c>
      <c r="D14" s="48">
        <v>438</v>
      </c>
      <c r="E14"/>
    </row>
    <row r="15" spans="1:5" ht="27" thickBot="1" x14ac:dyDescent="0.3">
      <c r="A15"/>
      <c r="B15" s="63" t="s">
        <v>30</v>
      </c>
      <c r="C15" s="64"/>
      <c r="D15" s="65"/>
      <c r="E15"/>
    </row>
    <row r="16" spans="1:5" ht="18.75" x14ac:dyDescent="0.3">
      <c r="A16"/>
      <c r="B16" s="86" t="s">
        <v>58</v>
      </c>
      <c r="C16" s="12" t="s">
        <v>108</v>
      </c>
      <c r="D16" s="13">
        <v>0.2336</v>
      </c>
      <c r="E16"/>
    </row>
    <row r="17" spans="1:5" ht="18.75" x14ac:dyDescent="0.3">
      <c r="A17"/>
      <c r="B17" s="87"/>
      <c r="C17" s="10" t="s">
        <v>109</v>
      </c>
      <c r="D17" s="34">
        <v>0.377</v>
      </c>
      <c r="E17"/>
    </row>
    <row r="18" spans="1:5" ht="19.5" thickBot="1" x14ac:dyDescent="0.35">
      <c r="A18"/>
      <c r="B18" s="88"/>
      <c r="C18" s="10" t="s">
        <v>110</v>
      </c>
      <c r="D18" s="34">
        <v>3.052</v>
      </c>
      <c r="E18"/>
    </row>
    <row r="19" spans="1:5" ht="18.75" x14ac:dyDescent="0.3">
      <c r="A19"/>
      <c r="B19" s="86" t="s">
        <v>57</v>
      </c>
      <c r="C19" s="12" t="s">
        <v>112</v>
      </c>
      <c r="D19" s="13">
        <v>0.38179999999999997</v>
      </c>
      <c r="E19"/>
    </row>
    <row r="20" spans="1:5" ht="18.75" x14ac:dyDescent="0.3">
      <c r="A20"/>
      <c r="B20" s="87"/>
      <c r="C20" s="10" t="s">
        <v>113</v>
      </c>
      <c r="D20" s="11">
        <v>1.5303</v>
      </c>
      <c r="E20"/>
    </row>
    <row r="21" spans="1:5" ht="19.5" thickBot="1" x14ac:dyDescent="0.35">
      <c r="A21"/>
      <c r="B21" s="88"/>
      <c r="C21" s="10" t="s">
        <v>111</v>
      </c>
      <c r="D21" s="11">
        <v>1.4618</v>
      </c>
      <c r="E21"/>
    </row>
    <row r="22" spans="1:5" ht="27" thickBot="1" x14ac:dyDescent="0.3">
      <c r="A22"/>
      <c r="B22" s="63" t="s">
        <v>34</v>
      </c>
      <c r="C22" s="64"/>
      <c r="D22" s="65"/>
      <c r="E22"/>
    </row>
    <row r="23" spans="1:5" ht="18.75" customHeight="1" x14ac:dyDescent="0.25">
      <c r="A23"/>
      <c r="B23" s="99" t="s">
        <v>107</v>
      </c>
      <c r="C23" s="100"/>
      <c r="D23" s="101"/>
      <c r="E23"/>
    </row>
    <row r="24" spans="1:5" x14ac:dyDescent="0.25">
      <c r="A24"/>
      <c r="B24" s="102"/>
      <c r="C24" s="103"/>
      <c r="D24" s="104"/>
      <c r="E24"/>
    </row>
    <row r="25" spans="1:5" ht="15.75" thickBot="1" x14ac:dyDescent="0.3">
      <c r="A25"/>
      <c r="B25" s="105"/>
      <c r="C25" s="106"/>
      <c r="D25" s="107"/>
      <c r="E25"/>
    </row>
    <row r="26" spans="1:5" ht="22.5" customHeight="1" thickBot="1" x14ac:dyDescent="0.3">
      <c r="A26"/>
      <c r="B26" s="63" t="s">
        <v>35</v>
      </c>
      <c r="C26" s="64"/>
      <c r="D26" s="65"/>
      <c r="E26"/>
    </row>
    <row r="27" spans="1:5" ht="102" customHeight="1" thickBot="1" x14ac:dyDescent="0.3">
      <c r="A27"/>
      <c r="B27" s="66" t="s">
        <v>140</v>
      </c>
      <c r="C27" s="67"/>
      <c r="D27" s="68"/>
      <c r="E27"/>
    </row>
    <row r="28" spans="1:5" ht="21.75" customHeight="1" thickBot="1" x14ac:dyDescent="0.3">
      <c r="A28"/>
      <c r="B28" s="63" t="s">
        <v>84</v>
      </c>
      <c r="C28" s="64"/>
      <c r="D28" s="65"/>
      <c r="E28"/>
    </row>
    <row r="29" spans="1:5" ht="333.6" customHeight="1" x14ac:dyDescent="0.3">
      <c r="A29"/>
      <c r="B29" s="71"/>
      <c r="C29" s="72"/>
      <c r="D29" s="73"/>
      <c r="E29"/>
    </row>
    <row r="30" spans="1:5" ht="12.75" customHeight="1" x14ac:dyDescent="0.3">
      <c r="A30"/>
      <c r="B30" s="23"/>
      <c r="C30" s="23"/>
      <c r="D30" s="23"/>
      <c r="E30"/>
    </row>
    <row r="32" spans="1:5" ht="19.5" thickBot="1" x14ac:dyDescent="0.35">
      <c r="A32"/>
      <c r="B32" s="23"/>
      <c r="C32" s="23"/>
      <c r="D32" s="23"/>
      <c r="E32"/>
    </row>
    <row r="33" spans="1:5" ht="32.25" thickBot="1" x14ac:dyDescent="0.3">
      <c r="A33"/>
      <c r="B33" s="108" t="s">
        <v>65</v>
      </c>
      <c r="C33" s="109"/>
      <c r="D33" s="110"/>
      <c r="E33"/>
    </row>
    <row r="34" spans="1:5" ht="27" thickBot="1" x14ac:dyDescent="0.3">
      <c r="A34"/>
      <c r="B34" s="6" t="s">
        <v>59</v>
      </c>
      <c r="C34" s="6" t="s">
        <v>42</v>
      </c>
      <c r="D34" s="6"/>
      <c r="E34"/>
    </row>
    <row r="35" spans="1:5" ht="27" thickBot="1" x14ac:dyDescent="0.45">
      <c r="A35"/>
      <c r="B35" s="3"/>
      <c r="C35" s="17" t="s">
        <v>41</v>
      </c>
      <c r="D35" s="4" t="s">
        <v>119</v>
      </c>
      <c r="E35"/>
    </row>
    <row r="36" spans="1:5" ht="27" thickBot="1" x14ac:dyDescent="0.3">
      <c r="A36"/>
      <c r="B36" s="63" t="s">
        <v>43</v>
      </c>
      <c r="C36" s="64" t="s">
        <v>5</v>
      </c>
      <c r="D36" s="65"/>
      <c r="E36"/>
    </row>
    <row r="37" spans="1:5" ht="18.75" customHeight="1" x14ac:dyDescent="0.25">
      <c r="A37"/>
      <c r="B37" s="117" t="s">
        <v>134</v>
      </c>
      <c r="C37" s="118"/>
      <c r="D37" s="119"/>
      <c r="E37"/>
    </row>
    <row r="38" spans="1:5" ht="409.15" customHeight="1" thickBot="1" x14ac:dyDescent="0.3">
      <c r="A38"/>
      <c r="B38" s="120"/>
      <c r="C38" s="121"/>
      <c r="D38" s="122"/>
      <c r="E38"/>
    </row>
    <row r="39" spans="1:5" ht="27" thickBot="1" x14ac:dyDescent="0.3">
      <c r="A39"/>
      <c r="B39" s="63" t="s">
        <v>37</v>
      </c>
      <c r="C39" s="64" t="s">
        <v>5</v>
      </c>
      <c r="D39" s="65"/>
      <c r="E39"/>
    </row>
    <row r="40" spans="1:5" ht="44.45" customHeight="1" thickBot="1" x14ac:dyDescent="0.3">
      <c r="A40"/>
      <c r="B40" s="35" t="s">
        <v>38</v>
      </c>
      <c r="C40" s="69" t="s">
        <v>135</v>
      </c>
      <c r="D40" s="70"/>
      <c r="E40"/>
    </row>
    <row r="41" spans="1:5" ht="42" customHeight="1" thickBot="1" x14ac:dyDescent="0.35">
      <c r="A41"/>
      <c r="B41" s="10" t="s">
        <v>39</v>
      </c>
      <c r="C41" s="69" t="s">
        <v>135</v>
      </c>
      <c r="D41" s="70"/>
      <c r="E41"/>
    </row>
    <row r="42" spans="1:5" ht="27" thickBot="1" x14ac:dyDescent="0.3">
      <c r="A42"/>
      <c r="B42" s="63" t="s">
        <v>40</v>
      </c>
      <c r="C42" s="64"/>
      <c r="D42" s="65"/>
      <c r="E42"/>
    </row>
    <row r="43" spans="1:5" ht="18.75" x14ac:dyDescent="0.3">
      <c r="A43"/>
      <c r="B43" s="21" t="s">
        <v>116</v>
      </c>
      <c r="C43" s="123" t="s">
        <v>115</v>
      </c>
      <c r="D43" s="124"/>
      <c r="E43"/>
    </row>
    <row r="44" spans="1:5" ht="18.75" x14ac:dyDescent="0.3">
      <c r="A44"/>
      <c r="B44" s="21" t="s">
        <v>117</v>
      </c>
      <c r="C44" s="125" t="s">
        <v>118</v>
      </c>
      <c r="D44" s="126"/>
      <c r="E44"/>
    </row>
    <row r="45" spans="1:5" ht="19.5" thickBot="1" x14ac:dyDescent="0.35">
      <c r="A45"/>
      <c r="B45" s="21" t="s">
        <v>20</v>
      </c>
      <c r="C45" s="127" t="s">
        <v>136</v>
      </c>
      <c r="D45" s="128"/>
      <c r="E45"/>
    </row>
    <row r="46" spans="1:5" ht="27" thickBot="1" x14ac:dyDescent="0.3">
      <c r="A46"/>
      <c r="B46" s="63" t="s">
        <v>36</v>
      </c>
      <c r="C46" s="64"/>
      <c r="D46" s="65"/>
      <c r="E46"/>
    </row>
    <row r="47" spans="1:5" ht="18.75" customHeight="1" x14ac:dyDescent="0.25">
      <c r="A47"/>
      <c r="B47" s="74" t="s">
        <v>137</v>
      </c>
      <c r="C47" s="89"/>
      <c r="D47" s="90"/>
      <c r="E47"/>
    </row>
    <row r="48" spans="1:5" x14ac:dyDescent="0.25">
      <c r="A48"/>
      <c r="B48" s="91"/>
      <c r="C48" s="92"/>
      <c r="D48" s="93"/>
      <c r="E48"/>
    </row>
    <row r="49" spans="1:5" ht="64.150000000000006" customHeight="1" thickBot="1" x14ac:dyDescent="0.3">
      <c r="A49"/>
      <c r="B49" s="94"/>
      <c r="C49" s="95"/>
      <c r="D49" s="96"/>
      <c r="E49"/>
    </row>
    <row r="50" spans="1:5" ht="27" thickBot="1" x14ac:dyDescent="0.3">
      <c r="A50"/>
      <c r="B50" s="63" t="s">
        <v>44</v>
      </c>
      <c r="C50" s="64"/>
      <c r="D50" s="65"/>
      <c r="E50"/>
    </row>
    <row r="51" spans="1:5" ht="18.75" x14ac:dyDescent="0.3">
      <c r="A51"/>
      <c r="B51" s="21" t="s">
        <v>21</v>
      </c>
      <c r="C51" s="10" t="s">
        <v>138</v>
      </c>
      <c r="D51" s="11" t="s">
        <v>6</v>
      </c>
      <c r="E51"/>
    </row>
    <row r="52" spans="1:5" ht="18.75" x14ac:dyDescent="0.3">
      <c r="A52"/>
      <c r="B52" s="21" t="s">
        <v>22</v>
      </c>
      <c r="C52" s="97" t="s">
        <v>138</v>
      </c>
      <c r="D52" s="98"/>
      <c r="E52"/>
    </row>
    <row r="53" spans="1:5" ht="18.75" x14ac:dyDescent="0.3">
      <c r="A53"/>
      <c r="B53" s="21" t="s">
        <v>23</v>
      </c>
      <c r="C53" s="10" t="s">
        <v>138</v>
      </c>
      <c r="D53" s="11" t="s">
        <v>7</v>
      </c>
      <c r="E53"/>
    </row>
    <row r="54" spans="1:5" ht="18.75" x14ac:dyDescent="0.3">
      <c r="A54"/>
      <c r="B54" s="21" t="s">
        <v>24</v>
      </c>
      <c r="C54" s="10" t="s">
        <v>138</v>
      </c>
      <c r="D54" s="11" t="s">
        <v>7</v>
      </c>
      <c r="E54"/>
    </row>
    <row r="55" spans="1:5" ht="19.5" thickBot="1" x14ac:dyDescent="0.35">
      <c r="A55"/>
      <c r="B55" s="21" t="s">
        <v>25</v>
      </c>
      <c r="C55" s="10" t="s">
        <v>138</v>
      </c>
      <c r="D55" s="11" t="s">
        <v>8</v>
      </c>
      <c r="E55"/>
    </row>
    <row r="56" spans="1:5" ht="27" thickBot="1" x14ac:dyDescent="0.3">
      <c r="A56"/>
      <c r="B56" s="63" t="s">
        <v>45</v>
      </c>
      <c r="C56" s="64"/>
      <c r="D56" s="65"/>
      <c r="E56"/>
    </row>
    <row r="57" spans="1:5" ht="18.75" customHeight="1" x14ac:dyDescent="0.25">
      <c r="A57"/>
      <c r="B57" s="74" t="s">
        <v>139</v>
      </c>
      <c r="C57" s="75"/>
      <c r="D57" s="76"/>
      <c r="E57"/>
    </row>
    <row r="58" spans="1:5" ht="18.75" customHeight="1" x14ac:dyDescent="0.25">
      <c r="A58"/>
      <c r="B58" s="77"/>
      <c r="C58" s="78"/>
      <c r="D58" s="79"/>
      <c r="E58"/>
    </row>
    <row r="59" spans="1:5" ht="34.15" customHeight="1" x14ac:dyDescent="0.25">
      <c r="A59"/>
      <c r="B59" s="77"/>
      <c r="C59" s="78"/>
      <c r="D59" s="79"/>
      <c r="E59"/>
    </row>
    <row r="60" spans="1:5" ht="45" customHeight="1" x14ac:dyDescent="0.25">
      <c r="A60"/>
      <c r="B60" s="80"/>
      <c r="C60" s="81"/>
      <c r="D60" s="82"/>
      <c r="E60"/>
    </row>
    <row r="61" spans="1:5" ht="18.75" x14ac:dyDescent="0.3">
      <c r="A61"/>
      <c r="B61" s="24"/>
      <c r="C61" s="24"/>
      <c r="D61" s="24"/>
      <c r="E61"/>
    </row>
    <row r="63" spans="1:5" ht="19.5" thickBot="1" x14ac:dyDescent="0.35">
      <c r="A63"/>
      <c r="B63" s="24"/>
      <c r="C63" s="24"/>
      <c r="D63" s="24"/>
      <c r="E63"/>
    </row>
    <row r="64" spans="1:5" ht="32.25" thickBot="1" x14ac:dyDescent="0.3">
      <c r="A64"/>
      <c r="B64" s="108" t="s">
        <v>66</v>
      </c>
      <c r="C64" s="109"/>
      <c r="D64" s="110"/>
      <c r="E64"/>
    </row>
    <row r="65" spans="1:5" ht="27" thickBot="1" x14ac:dyDescent="0.3">
      <c r="A65"/>
      <c r="B65" s="6" t="s">
        <v>12</v>
      </c>
      <c r="C65" s="19" t="s">
        <v>46</v>
      </c>
      <c r="D65" s="6" t="s">
        <v>13</v>
      </c>
      <c r="E65"/>
    </row>
    <row r="66" spans="1:5" ht="27" thickBot="1" x14ac:dyDescent="0.45">
      <c r="A66"/>
      <c r="B66" s="3"/>
      <c r="C66" s="17"/>
      <c r="D66" s="4"/>
      <c r="E66"/>
    </row>
    <row r="67" spans="1:5" ht="27" thickBot="1" x14ac:dyDescent="0.3">
      <c r="A67"/>
      <c r="B67" s="20" t="s">
        <v>15</v>
      </c>
      <c r="C67" s="6" t="s">
        <v>14</v>
      </c>
      <c r="D67" s="19" t="s">
        <v>47</v>
      </c>
      <c r="E67"/>
    </row>
    <row r="68" spans="1:5" ht="27" thickBot="1" x14ac:dyDescent="0.45">
      <c r="A68"/>
      <c r="B68" s="3"/>
      <c r="C68" s="17"/>
      <c r="D68" s="4"/>
      <c r="E68"/>
    </row>
    <row r="69" spans="1:5" ht="27" thickBot="1" x14ac:dyDescent="0.3">
      <c r="A69"/>
      <c r="B69" s="63" t="s">
        <v>63</v>
      </c>
      <c r="C69" s="64"/>
      <c r="D69" s="65"/>
      <c r="E69"/>
    </row>
    <row r="70" spans="1:5" ht="18.75" x14ac:dyDescent="0.3">
      <c r="A70"/>
      <c r="B70" s="21" t="s">
        <v>16</v>
      </c>
      <c r="C70" s="10"/>
      <c r="D70" s="11" t="s">
        <v>11</v>
      </c>
      <c r="E70"/>
    </row>
    <row r="71" spans="1:5" ht="18.75" x14ac:dyDescent="0.3">
      <c r="A71"/>
      <c r="B71" s="21" t="s">
        <v>17</v>
      </c>
      <c r="C71" s="10"/>
      <c r="D71" s="11" t="s">
        <v>18</v>
      </c>
      <c r="E71"/>
    </row>
    <row r="72" spans="1:5" ht="19.5" thickBot="1" x14ac:dyDescent="0.35">
      <c r="A72"/>
      <c r="B72" s="21" t="s">
        <v>19</v>
      </c>
      <c r="C72" s="10"/>
      <c r="D72" s="11" t="s">
        <v>18</v>
      </c>
      <c r="E72"/>
    </row>
    <row r="73" spans="1:5" ht="27" thickBot="1" x14ac:dyDescent="0.3">
      <c r="A73"/>
      <c r="B73" s="63" t="s">
        <v>62</v>
      </c>
      <c r="C73" s="64"/>
      <c r="D73" s="65"/>
      <c r="E73"/>
    </row>
    <row r="74" spans="1:5" ht="18.75" x14ac:dyDescent="0.3">
      <c r="A74"/>
      <c r="B74" s="21" t="s">
        <v>16</v>
      </c>
      <c r="C74" s="10"/>
      <c r="D74" s="11" t="s">
        <v>11</v>
      </c>
      <c r="E74"/>
    </row>
    <row r="75" spans="1:5" ht="18.75" x14ac:dyDescent="0.3">
      <c r="A75"/>
      <c r="B75" s="21" t="s">
        <v>60</v>
      </c>
      <c r="C75" s="10"/>
      <c r="D75" s="11" t="s">
        <v>18</v>
      </c>
      <c r="E75"/>
    </row>
    <row r="76" spans="1:5" ht="18.75" x14ac:dyDescent="0.3">
      <c r="A76"/>
      <c r="B76" s="21" t="s">
        <v>61</v>
      </c>
      <c r="C76" s="10"/>
      <c r="D76" s="11" t="s">
        <v>18</v>
      </c>
      <c r="E76"/>
    </row>
    <row r="77" spans="1:5" ht="18.75" x14ac:dyDescent="0.3">
      <c r="A77"/>
      <c r="B77" s="24"/>
      <c r="C77" s="22"/>
      <c r="D77" s="22"/>
      <c r="E77"/>
    </row>
    <row r="79" spans="1:5" ht="19.5" thickBot="1" x14ac:dyDescent="0.35">
      <c r="A79"/>
      <c r="B79" s="24"/>
      <c r="C79" s="24"/>
      <c r="D79" s="24"/>
      <c r="E79"/>
    </row>
    <row r="80" spans="1:5" ht="32.25" thickBot="1" x14ac:dyDescent="0.3">
      <c r="A80"/>
      <c r="B80" s="108" t="s">
        <v>67</v>
      </c>
      <c r="C80" s="109"/>
      <c r="D80" s="110"/>
      <c r="E80"/>
    </row>
    <row r="81" spans="1:5" x14ac:dyDescent="0.25">
      <c r="A81"/>
      <c r="B81" s="111" t="s">
        <v>85</v>
      </c>
      <c r="C81" s="112"/>
      <c r="D81" s="113"/>
      <c r="E81"/>
    </row>
    <row r="82" spans="1:5" ht="77.25" customHeight="1" thickBot="1" x14ac:dyDescent="0.3">
      <c r="A82"/>
      <c r="B82" s="114"/>
      <c r="C82" s="115"/>
      <c r="D82" s="116"/>
      <c r="E82"/>
    </row>
    <row r="83" spans="1:5" ht="27" thickBot="1" x14ac:dyDescent="0.3">
      <c r="A83"/>
      <c r="B83" s="63"/>
      <c r="C83" s="64"/>
      <c r="D83" s="65"/>
      <c r="E83"/>
    </row>
    <row r="84" spans="1:5" ht="18.75" x14ac:dyDescent="0.3">
      <c r="A84"/>
      <c r="B84" s="21"/>
      <c r="C84" s="10"/>
      <c r="D84" s="11"/>
      <c r="E84"/>
    </row>
    <row r="85" spans="1:5" ht="18.75" x14ac:dyDescent="0.3">
      <c r="A85"/>
      <c r="B85" s="21"/>
      <c r="C85" s="10"/>
      <c r="D85" s="11"/>
      <c r="E85"/>
    </row>
    <row r="86" spans="1:5" ht="19.5" thickBot="1" x14ac:dyDescent="0.35">
      <c r="A86"/>
      <c r="B86" s="21"/>
      <c r="C86" s="10"/>
      <c r="D86" s="11"/>
      <c r="E86"/>
    </row>
    <row r="87" spans="1:5" ht="27" thickBot="1" x14ac:dyDescent="0.3">
      <c r="A87"/>
      <c r="B87" s="63"/>
      <c r="C87" s="64"/>
      <c r="D87" s="65"/>
      <c r="E87"/>
    </row>
    <row r="88" spans="1:5" ht="18.75" x14ac:dyDescent="0.3">
      <c r="A88"/>
      <c r="B88" s="21"/>
      <c r="C88" s="10"/>
      <c r="D88" s="11"/>
      <c r="E88"/>
    </row>
    <row r="89" spans="1:5" ht="18.75" x14ac:dyDescent="0.3">
      <c r="A89"/>
      <c r="B89" s="21"/>
      <c r="C89" s="10"/>
      <c r="D89" s="11"/>
      <c r="E89"/>
    </row>
    <row r="90" spans="1:5" ht="18.75" x14ac:dyDescent="0.3">
      <c r="A90"/>
      <c r="B90" s="21"/>
      <c r="C90" s="10"/>
      <c r="D90" s="11"/>
      <c r="E90"/>
    </row>
    <row r="91" spans="1:5" ht="18.75" x14ac:dyDescent="0.3">
      <c r="A91"/>
      <c r="B91" s="24"/>
      <c r="C91" s="22"/>
      <c r="D91" s="22"/>
      <c r="E91"/>
    </row>
  </sheetData>
  <mergeCells count="35">
    <mergeCell ref="B80:D80"/>
    <mergeCell ref="B83:D83"/>
    <mergeCell ref="B87:D87"/>
    <mergeCell ref="B81:D82"/>
    <mergeCell ref="B37:D38"/>
    <mergeCell ref="C43:D43"/>
    <mergeCell ref="B46:D46"/>
    <mergeCell ref="B73:D73"/>
    <mergeCell ref="B64:D64"/>
    <mergeCell ref="B69:D69"/>
    <mergeCell ref="B42:D42"/>
    <mergeCell ref="C44:D44"/>
    <mergeCell ref="C45:D45"/>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zoomScaleNormal="100" workbookViewId="0">
      <selection activeCell="G35" sqref="G35"/>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83" t="s">
        <v>54</v>
      </c>
      <c r="C2" s="85"/>
      <c r="D2"/>
    </row>
    <row r="3" spans="1:4" ht="27" thickBot="1" x14ac:dyDescent="0.3">
      <c r="A3"/>
      <c r="B3" s="5" t="s">
        <v>52</v>
      </c>
      <c r="C3" s="42">
        <f>+C4+C5+C6+C7+C13+C19+C25+C31+C34</f>
        <v>6159025.9888603436</v>
      </c>
      <c r="D3"/>
    </row>
    <row r="4" spans="1:4" ht="18.75" x14ac:dyDescent="0.3">
      <c r="A4"/>
      <c r="B4" s="44" t="s">
        <v>55</v>
      </c>
      <c r="C4" s="45">
        <v>335974</v>
      </c>
      <c r="D4"/>
    </row>
    <row r="5" spans="1:4" ht="18.75" x14ac:dyDescent="0.3">
      <c r="A5"/>
      <c r="B5" s="44" t="s">
        <v>56</v>
      </c>
      <c r="C5" s="45">
        <v>234933.33333333331</v>
      </c>
      <c r="D5"/>
    </row>
    <row r="6" spans="1:4" ht="18.75" x14ac:dyDescent="0.3">
      <c r="A6"/>
      <c r="B6" s="44" t="s">
        <v>69</v>
      </c>
      <c r="C6" s="45">
        <v>197995</v>
      </c>
      <c r="D6"/>
    </row>
    <row r="7" spans="1:4" ht="18.75" x14ac:dyDescent="0.3">
      <c r="A7"/>
      <c r="B7" s="44" t="s">
        <v>90</v>
      </c>
      <c r="C7" s="46">
        <f>SUM(C8:C12)</f>
        <v>1175695.2085300097</v>
      </c>
      <c r="D7"/>
    </row>
    <row r="8" spans="1:4" ht="18.75" x14ac:dyDescent="0.3">
      <c r="A8"/>
      <c r="B8" s="21" t="s">
        <v>70</v>
      </c>
      <c r="C8" s="38">
        <v>425999.75099999999</v>
      </c>
      <c r="D8"/>
    </row>
    <row r="9" spans="1:4" ht="18.75" x14ac:dyDescent="0.3">
      <c r="A9"/>
      <c r="B9" s="21" t="s">
        <v>125</v>
      </c>
      <c r="C9" s="38">
        <v>749695.45753000968</v>
      </c>
      <c r="D9"/>
    </row>
    <row r="10" spans="1:4" ht="18.75" x14ac:dyDescent="0.3">
      <c r="A10"/>
      <c r="B10" s="21" t="s">
        <v>71</v>
      </c>
      <c r="C10" s="37">
        <v>0</v>
      </c>
      <c r="D10"/>
    </row>
    <row r="11" spans="1:4" ht="18.75" x14ac:dyDescent="0.3">
      <c r="A11"/>
      <c r="B11" s="21" t="s">
        <v>72</v>
      </c>
      <c r="C11" s="37">
        <v>0</v>
      </c>
      <c r="D11"/>
    </row>
    <row r="12" spans="1:4" ht="18.75" x14ac:dyDescent="0.3">
      <c r="A12"/>
      <c r="B12" s="21" t="s">
        <v>73</v>
      </c>
      <c r="C12" s="37">
        <v>0</v>
      </c>
      <c r="D12"/>
    </row>
    <row r="13" spans="1:4" ht="18.75" x14ac:dyDescent="0.3">
      <c r="A13"/>
      <c r="B13" s="44" t="s">
        <v>91</v>
      </c>
      <c r="C13" s="47">
        <f>SUM(C14:C18)</f>
        <v>94180.496630909096</v>
      </c>
      <c r="D13"/>
    </row>
    <row r="14" spans="1:4" ht="18.75" x14ac:dyDescent="0.3">
      <c r="A14"/>
      <c r="B14" s="21" t="s">
        <v>74</v>
      </c>
      <c r="C14" s="37">
        <v>65723.909090909088</v>
      </c>
      <c r="D14"/>
    </row>
    <row r="15" spans="1:4" ht="18.75" x14ac:dyDescent="0.3">
      <c r="A15"/>
      <c r="B15" s="21" t="s">
        <v>131</v>
      </c>
      <c r="C15" s="37">
        <v>28456.58754</v>
      </c>
      <c r="D15"/>
    </row>
    <row r="16" spans="1:4" ht="18.75" x14ac:dyDescent="0.3">
      <c r="A16"/>
      <c r="B16" s="21" t="s">
        <v>75</v>
      </c>
      <c r="C16" s="37">
        <v>0</v>
      </c>
      <c r="D16"/>
    </row>
    <row r="17" spans="1:4" ht="18.75" x14ac:dyDescent="0.3">
      <c r="A17"/>
      <c r="B17" s="21" t="s">
        <v>76</v>
      </c>
      <c r="C17" s="37">
        <v>0</v>
      </c>
      <c r="D17"/>
    </row>
    <row r="18" spans="1:4" ht="18.75" x14ac:dyDescent="0.3">
      <c r="A18"/>
      <c r="B18" s="21" t="s">
        <v>77</v>
      </c>
      <c r="C18" s="37">
        <v>0</v>
      </c>
      <c r="D18"/>
    </row>
    <row r="19" spans="1:4" ht="18.75" x14ac:dyDescent="0.3">
      <c r="A19"/>
      <c r="B19" s="44" t="s">
        <v>92</v>
      </c>
      <c r="C19" s="47">
        <f>SUM(C20:C24)</f>
        <v>1271084.1407522727</v>
      </c>
      <c r="D19"/>
    </row>
    <row r="20" spans="1:4" ht="18.75" x14ac:dyDescent="0.3">
      <c r="A20"/>
      <c r="B20" s="21" t="s">
        <v>93</v>
      </c>
      <c r="C20" s="37">
        <v>180934.82072727266</v>
      </c>
      <c r="D20"/>
    </row>
    <row r="21" spans="1:4" ht="18.75" x14ac:dyDescent="0.3">
      <c r="A21"/>
      <c r="B21" s="21" t="s">
        <v>132</v>
      </c>
      <c r="C21" s="37">
        <v>1090149.320025</v>
      </c>
      <c r="D21"/>
    </row>
    <row r="22" spans="1:4" ht="18.75" x14ac:dyDescent="0.3">
      <c r="A22"/>
      <c r="B22" s="21" t="s">
        <v>94</v>
      </c>
      <c r="C22" s="37">
        <v>0</v>
      </c>
      <c r="D22"/>
    </row>
    <row r="23" spans="1:4" ht="18.75" x14ac:dyDescent="0.3">
      <c r="A23"/>
      <c r="B23" s="21" t="s">
        <v>95</v>
      </c>
      <c r="C23" s="37">
        <v>0</v>
      </c>
      <c r="D23"/>
    </row>
    <row r="24" spans="1:4" ht="18.75" x14ac:dyDescent="0.3">
      <c r="A24"/>
      <c r="B24" s="21" t="s">
        <v>96</v>
      </c>
      <c r="C24" s="37">
        <v>0</v>
      </c>
      <c r="D24"/>
    </row>
    <row r="25" spans="1:4" ht="18.75" x14ac:dyDescent="0.3">
      <c r="A25"/>
      <c r="B25" s="44" t="s">
        <v>97</v>
      </c>
      <c r="C25" s="47">
        <f>SUM(C26:C30)</f>
        <v>293911.30961381819</v>
      </c>
      <c r="D25"/>
    </row>
    <row r="26" spans="1:4" ht="18.75" x14ac:dyDescent="0.3">
      <c r="A26"/>
      <c r="B26" s="21" t="s">
        <v>98</v>
      </c>
      <c r="C26" s="37">
        <v>44561.818181818191</v>
      </c>
      <c r="D26"/>
    </row>
    <row r="27" spans="1:4" ht="18.75" x14ac:dyDescent="0.3">
      <c r="A27"/>
      <c r="B27" s="21" t="s">
        <v>126</v>
      </c>
      <c r="C27" s="37">
        <v>249349.49143200001</v>
      </c>
      <c r="D27"/>
    </row>
    <row r="28" spans="1:4" ht="18.75" x14ac:dyDescent="0.3">
      <c r="A28"/>
      <c r="B28" s="21" t="s">
        <v>99</v>
      </c>
      <c r="C28" s="37">
        <v>0</v>
      </c>
      <c r="D28"/>
    </row>
    <row r="29" spans="1:4" ht="18.75" x14ac:dyDescent="0.3">
      <c r="A29"/>
      <c r="B29" s="21" t="s">
        <v>100</v>
      </c>
      <c r="C29" s="37">
        <v>0</v>
      </c>
      <c r="D29"/>
    </row>
    <row r="30" spans="1:4" ht="18.75" x14ac:dyDescent="0.3">
      <c r="A30"/>
      <c r="B30" s="21" t="s">
        <v>101</v>
      </c>
      <c r="C30" s="37">
        <v>0</v>
      </c>
      <c r="D30"/>
    </row>
    <row r="31" spans="1:4" ht="18.75" x14ac:dyDescent="0.3">
      <c r="A31"/>
      <c r="B31" s="44" t="s">
        <v>102</v>
      </c>
      <c r="C31" s="47">
        <f>SUM(C32:C33)</f>
        <v>2526840.0000000005</v>
      </c>
      <c r="D31"/>
    </row>
    <row r="32" spans="1:4" ht="18.75" x14ac:dyDescent="0.3">
      <c r="A32"/>
      <c r="B32" s="21" t="s">
        <v>103</v>
      </c>
      <c r="C32" s="37">
        <v>0</v>
      </c>
      <c r="D32"/>
    </row>
    <row r="33" spans="1:4" ht="18.75" x14ac:dyDescent="0.3">
      <c r="A33"/>
      <c r="B33" s="21" t="s">
        <v>104</v>
      </c>
      <c r="C33" s="37">
        <v>2526840.0000000005</v>
      </c>
      <c r="D33"/>
    </row>
    <row r="34" spans="1:4" ht="19.5" thickBot="1" x14ac:dyDescent="0.35">
      <c r="A34"/>
      <c r="B34" s="44" t="s">
        <v>105</v>
      </c>
      <c r="C34" s="47">
        <v>28412.5</v>
      </c>
      <c r="D34"/>
    </row>
    <row r="35" spans="1:4" ht="27" thickBot="1" x14ac:dyDescent="0.3">
      <c r="A35"/>
      <c r="B35" s="27" t="s">
        <v>53</v>
      </c>
      <c r="C35" s="42">
        <f>+C36+C37+C38+C39+C40</f>
        <v>2602232.7339331345</v>
      </c>
      <c r="D35"/>
    </row>
    <row r="36" spans="1:4" ht="18.75" x14ac:dyDescent="0.3">
      <c r="A36"/>
      <c r="B36" s="21" t="s">
        <v>130</v>
      </c>
      <c r="C36" s="36">
        <v>1543651.8291968615</v>
      </c>
      <c r="D36"/>
    </row>
    <row r="37" spans="1:4" ht="18.75" x14ac:dyDescent="0.3">
      <c r="A37"/>
      <c r="B37" s="21" t="s">
        <v>106</v>
      </c>
      <c r="C37" s="38">
        <v>28469.309244216074</v>
      </c>
      <c r="D37"/>
    </row>
    <row r="38" spans="1:4" ht="18.75" x14ac:dyDescent="0.3">
      <c r="A38"/>
      <c r="B38" s="21" t="s">
        <v>127</v>
      </c>
      <c r="C38" s="38">
        <v>381937.5</v>
      </c>
      <c r="D38"/>
    </row>
    <row r="39" spans="1:4" ht="18.75" x14ac:dyDescent="0.3">
      <c r="A39"/>
      <c r="B39" s="21" t="s">
        <v>128</v>
      </c>
      <c r="C39" s="38">
        <v>336356.0954920568</v>
      </c>
      <c r="D39"/>
    </row>
    <row r="40" spans="1:4" ht="19.5" thickBot="1" x14ac:dyDescent="0.35">
      <c r="A40"/>
      <c r="B40" s="21" t="s">
        <v>129</v>
      </c>
      <c r="C40" s="38">
        <v>311818</v>
      </c>
      <c r="D40"/>
    </row>
    <row r="41" spans="1:4" ht="32.25" thickBot="1" x14ac:dyDescent="0.3">
      <c r="A41"/>
      <c r="B41" s="26" t="s">
        <v>51</v>
      </c>
      <c r="C41" s="43">
        <f>+C3+C35</f>
        <v>8761258.7227934785</v>
      </c>
      <c r="D41"/>
    </row>
    <row r="42" spans="1:4" x14ac:dyDescent="0.25">
      <c r="A42"/>
      <c r="B42" s="39"/>
      <c r="C42"/>
      <c r="D42"/>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6" sqref="B6:D6"/>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08" t="s">
        <v>68</v>
      </c>
      <c r="C2" s="109"/>
      <c r="D2" s="110"/>
      <c r="E2"/>
    </row>
    <row r="3" spans="1:5" ht="27" thickBot="1" x14ac:dyDescent="0.3">
      <c r="A3"/>
      <c r="B3" s="30" t="s">
        <v>89</v>
      </c>
      <c r="C3" s="28"/>
      <c r="D3" s="29"/>
      <c r="E3"/>
    </row>
    <row r="4" spans="1:5" ht="174.75" customHeight="1" thickBot="1" x14ac:dyDescent="0.3">
      <c r="A4"/>
      <c r="B4" s="129" t="s">
        <v>87</v>
      </c>
      <c r="C4" s="130"/>
      <c r="D4" s="131"/>
      <c r="E4"/>
    </row>
    <row r="5" spans="1:5" ht="81.75" customHeight="1" thickBot="1" x14ac:dyDescent="0.3">
      <c r="A5"/>
      <c r="B5" s="129" t="s">
        <v>88</v>
      </c>
      <c r="C5" s="130"/>
      <c r="D5" s="131"/>
      <c r="E5"/>
    </row>
    <row r="6" spans="1:5" ht="33.75" customHeight="1" thickBot="1" x14ac:dyDescent="0.3">
      <c r="A6"/>
      <c r="B6" s="129" t="s">
        <v>86</v>
      </c>
      <c r="C6" s="130"/>
      <c r="D6" s="131"/>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TBA</dc:creator>
  <cp:lastModifiedBy>Sergio Quiroz Iligaray</cp:lastModifiedBy>
  <dcterms:created xsi:type="dcterms:W3CDTF">2016-06-16T12:59:48Z</dcterms:created>
  <dcterms:modified xsi:type="dcterms:W3CDTF">2018-05-16T18:50:25Z</dcterms:modified>
</cp:coreProperties>
</file>