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bookViews>
    <workbookView xWindow="0" yWindow="0" windowWidth="20880" windowHeight="8505" tabRatio="933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62913"/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<sst xmlns="http://schemas.openxmlformats.org/spreadsheetml/2006/main" count="9846" uniqueCount="88">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</sst>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B2:H32"/>
  <sheetViews>
    <sheetView showGridLines="0" tabSelected="1" zoomScale="75" workbookViewId="0">
      <selection activeCell="C40" sqref="C40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5" t="s">
        <v>77</v>
      </c>
      <c r="C2" s="125"/>
      <c r="D2" s="125"/>
      <c r="E2" s="125"/>
      <c r="F2" s="125"/>
    </row>
    <row r="3" spans="2:8" ht="15.75" x14ac:dyDescent="0.25">
      <c r="B3" s="125" t="s">
        <v>64</v>
      </c>
      <c r="C3" s="125"/>
      <c r="D3" s="125"/>
      <c r="E3" s="125"/>
      <c r="F3" s="125"/>
    </row>
    <row r="4" spans="2:8" ht="15.75" x14ac:dyDescent="0.25">
      <c r="B4" s="126">
        <v>43874</v>
      </c>
      <c r="C4" s="126"/>
      <c r="D4" s="126"/>
      <c r="E4" s="126"/>
      <c r="F4" s="126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4" t="s">
        <v>56</v>
      </c>
      <c r="D7" s="124"/>
      <c r="E7" s="124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340103.1</v>
      </c>
      <c r="D10" s="109">
        <f>LOOKUP($B$4,'Gasolina Automotriz'!B:B,'Gasolina Automotriz'!E:E)</f>
        <v>358003.20000000001</v>
      </c>
      <c r="E10" s="109">
        <f>LOOKUP($B$4,'Gasolina Automotriz'!B:B,'Gasolina Automotriz'!F:F)</f>
        <v>375903.4</v>
      </c>
      <c r="F10" s="110">
        <f>LOOKUP($B$4,'Gasolina Automotriz'!B:B,'Gasolina Automotriz'!G:G)</f>
        <v>338804.9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352882.9</v>
      </c>
      <c r="D11" s="109">
        <f>LOOKUP($B$4,'Gasolina Automotriz'!B:B,'Gasolina Automotriz'!L:L)</f>
        <v>371455.69</v>
      </c>
      <c r="E11" s="109">
        <f>LOOKUP($B$4,'Gasolina Automotriz'!B:B,'Gasolina Automotriz'!M:M)</f>
        <v>390028.47</v>
      </c>
      <c r="F11" s="110">
        <f>LOOKUP($B$4,'Gasolina Automotriz'!B:B,'Gasolina Automotriz'!N:N)</f>
        <v>363412.59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Diesel'!$B$1:$B$4987,'Petróleo Diesel'!D$1:D$4987)</f>
        <v>376186.65</v>
      </c>
      <c r="D12" s="109">
        <f>LOOKUP($B$4,'Petróleo Diesel'!$B$1:$B$4987,'Petróleo Diesel'!E$1:E$4987)</f>
        <v>395985.95</v>
      </c>
      <c r="E12" s="109">
        <f>LOOKUP($B$4,'Petróleo Diesel'!$B$1:$B$4987,'Petróleo Diesel'!F$1:F$4987)</f>
        <v>415785.25</v>
      </c>
      <c r="F12" s="110">
        <f>LOOKUP($B$4,'Petróleo Diesel'!$B$1:$B$4987,'Petróleo Diesel'!G$1:G$4987)</f>
        <v>356264.89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Licuado'!$B$1:$B$4989,'Gas Licuado'!D$1:D$4989)</f>
        <v>176932.01</v>
      </c>
      <c r="D13" s="109">
        <f>LOOKUP($B$4,'Gas Licuado'!$B$1:$B$4989,'Gas Licuado'!E$1:E$4989)</f>
        <v>186244.22</v>
      </c>
      <c r="E13" s="109">
        <f>LOOKUP($B$4,'Gas Licuado'!$B$1:$B$4989,'Gas Licuado'!F$1:F$4989)</f>
        <v>195556.43</v>
      </c>
      <c r="F13" s="110">
        <f>LOOKUP($B$4,'Gas Licuado'!$B$1:$B$4989,'Gas Licuado'!G$1:G$4989)</f>
        <v>177280.89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7" t="s">
        <v>68</v>
      </c>
      <c r="C15" s="127"/>
      <c r="D15" s="127"/>
      <c r="E15" s="127"/>
      <c r="F15" s="127"/>
    </row>
    <row r="16" spans="2:8" ht="15.75" x14ac:dyDescent="0.25">
      <c r="B16" s="125" t="s">
        <v>64</v>
      </c>
      <c r="C16" s="125"/>
      <c r="D16" s="125"/>
      <c r="E16" s="125"/>
      <c r="F16" s="125"/>
    </row>
    <row r="17" spans="2:7" ht="15.75" x14ac:dyDescent="0.25">
      <c r="B17" s="126">
        <f>B4</f>
        <v>43874</v>
      </c>
      <c r="C17" s="126"/>
      <c r="D17" s="126"/>
      <c r="E17" s="126"/>
      <c r="F17" s="126"/>
    </row>
    <row r="18" spans="2:7" ht="15.75" x14ac:dyDescent="0.25">
      <c r="B18" s="125"/>
      <c r="C18" s="125"/>
      <c r="D18" s="125"/>
      <c r="E18" s="125"/>
      <c r="F18" s="125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4" t="s">
        <v>56</v>
      </c>
      <c r="D20" s="124"/>
      <c r="E20" s="124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Doméstico'!$B$1:$B$4995,'Kerosene Doméstico'!D$1:D$4995)</f>
        <v>416.4</v>
      </c>
      <c r="D23" s="57">
        <f>LOOKUP($B$4,'Kerosene Doméstico'!$B$1:$B$4995,'Kerosene Doméstico'!E$1:E$4995)</f>
        <v>475.9</v>
      </c>
      <c r="E23" s="57">
        <f>LOOKUP($B$4,'Kerosene Doméstico'!$B$1:$B$4995,'Kerosene Doméstico'!F$1:F$4995)</f>
        <v>535.4</v>
      </c>
      <c r="F23" s="102">
        <f>LOOKUP($B$4,'Kerosene Doméstico'!$B$1:$B$4995,'Kerosene Doméstico'!G$1:G$4995)</f>
        <v>435.22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2:S1536"/>
  <sheetViews>
    <sheetView showGridLines="0" zoomScale="75" workbookViewId="0">
      <pane ySplit="1995" topLeftCell="A1510" activePane="bottomLeft"/>
      <selection activeCell="I5" sqref="I5:N8"/>
      <selection pane="bottomLeft" activeCell="K1532" sqref="K1532:N1536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9" t="s">
        <v>45</v>
      </c>
      <c r="C2" s="129"/>
      <c r="D2" s="129"/>
      <c r="E2" s="129"/>
      <c r="F2" s="129"/>
      <c r="G2" s="129"/>
    </row>
    <row r="3" spans="2:14" x14ac:dyDescent="0.25">
      <c r="B3" s="129" t="s">
        <v>83</v>
      </c>
      <c r="C3" s="129"/>
      <c r="D3" s="129"/>
      <c r="E3" s="129"/>
      <c r="F3" s="129"/>
      <c r="G3" s="129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28" t="s">
        <v>9</v>
      </c>
      <c r="E6" s="128"/>
      <c r="F6" s="128"/>
      <c r="G6" s="94" t="s">
        <v>13</v>
      </c>
      <c r="I6" s="92" t="s">
        <v>10</v>
      </c>
      <c r="J6" s="93" t="s">
        <v>11</v>
      </c>
      <c r="K6" s="128" t="s">
        <v>9</v>
      </c>
      <c r="L6" s="128"/>
      <c r="M6" s="128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28" t="s">
        <v>9</v>
      </c>
      <c r="E1239" s="128"/>
      <c r="F1239" s="128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0" t="s">
        <v>79</v>
      </c>
      <c r="C1261" s="130"/>
      <c r="D1261" s="130"/>
      <c r="E1261" s="130"/>
      <c r="F1261" s="130"/>
      <c r="G1261" s="130"/>
      <c r="I1261" s="130" t="s">
        <v>78</v>
      </c>
      <c r="J1261" s="130"/>
      <c r="K1261" s="130"/>
      <c r="L1261" s="130"/>
      <c r="M1261" s="130"/>
      <c r="N1261" s="130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28" t="s">
        <v>9</v>
      </c>
      <c r="E1263" s="128"/>
      <c r="F1263" s="128"/>
      <c r="G1263" s="94" t="s">
        <v>13</v>
      </c>
      <c r="I1263" s="92" t="s">
        <v>10</v>
      </c>
      <c r="J1263" s="93" t="s">
        <v>11</v>
      </c>
      <c r="K1263" s="128" t="s">
        <v>9</v>
      </c>
      <c r="L1263" s="128"/>
      <c r="M1263" s="128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0"/>
  </sheetPr>
  <dimension ref="A1:M1526"/>
  <sheetViews>
    <sheetView showGridLines="0" zoomScale="75" workbookViewId="0">
      <pane ySplit="1995" topLeftCell="A1489" activePane="bottomLeft"/>
      <selection activeCell="H14" sqref="H14"/>
      <selection pane="bottomLeft" activeCell="D1522" sqref="D1522:G1526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5" t="s">
        <v>46</v>
      </c>
      <c r="C2" s="125"/>
      <c r="D2" s="125"/>
      <c r="E2" s="125"/>
      <c r="F2" s="125"/>
      <c r="G2" s="125"/>
    </row>
    <row r="3" spans="1:7" x14ac:dyDescent="0.25">
      <c r="B3" s="129" t="s">
        <v>83</v>
      </c>
      <c r="C3" s="129"/>
      <c r="D3" s="129"/>
      <c r="E3" s="129"/>
      <c r="F3" s="129"/>
      <c r="G3" s="129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28" t="s">
        <v>9</v>
      </c>
      <c r="E6" s="128"/>
      <c r="F6" s="128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7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7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7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7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7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7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7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7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7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7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7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7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7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7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7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7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</row>
    <row r="1521" spans="2:7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</row>
    <row r="1522" spans="2:7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</row>
    <row r="1523" spans="2:7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</row>
    <row r="1524" spans="2:7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</row>
    <row r="1525" spans="2:7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</row>
    <row r="1526" spans="2:7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10"/>
  </sheetPr>
  <dimension ref="A2:K1530"/>
  <sheetViews>
    <sheetView showGridLines="0" zoomScale="75" workbookViewId="0">
      <pane ySplit="1980" topLeftCell="A1493" activePane="bottomLeft"/>
      <selection activeCell="B3" sqref="B3:G3"/>
      <selection pane="bottomLeft" activeCell="D1526" sqref="D1526:G1530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1" t="s">
        <v>51</v>
      </c>
      <c r="C2" s="131"/>
      <c r="D2" s="131"/>
      <c r="E2" s="131"/>
      <c r="F2" s="131"/>
      <c r="G2" s="131"/>
    </row>
    <row r="3" spans="2:7" x14ac:dyDescent="0.25">
      <c r="B3" s="129" t="s">
        <v>83</v>
      </c>
      <c r="C3" s="129"/>
      <c r="D3" s="129"/>
      <c r="E3" s="129"/>
      <c r="F3" s="129"/>
      <c r="G3" s="129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8" t="s">
        <v>9</v>
      </c>
      <c r="E6" s="128"/>
      <c r="F6" s="128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28" t="s">
        <v>9</v>
      </c>
      <c r="E1239" s="128"/>
      <c r="F1239" s="128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5" t="s">
        <v>52</v>
      </c>
      <c r="C2" s="125"/>
      <c r="D2" s="125"/>
      <c r="E2" s="125"/>
      <c r="F2" s="125"/>
      <c r="G2" s="125"/>
    </row>
    <row r="3" spans="2:7" x14ac:dyDescent="0.25">
      <c r="B3" s="129" t="s">
        <v>84</v>
      </c>
      <c r="C3" s="129"/>
      <c r="D3" s="129"/>
      <c r="E3" s="129"/>
      <c r="F3" s="129"/>
      <c r="G3" s="129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2" t="s">
        <v>9</v>
      </c>
      <c r="E6" s="132"/>
      <c r="F6" s="132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2:J1531"/>
  <sheetViews>
    <sheetView showGridLines="0" zoomScale="75" workbookViewId="0">
      <pane ySplit="1980" topLeftCell="A1507" activePane="bottomLeft"/>
      <selection activeCell="B3" sqref="B3:G3"/>
      <selection pane="bottomLeft" activeCell="D1527" sqref="D1527:G1531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5" t="s">
        <v>49</v>
      </c>
      <c r="C2" s="125"/>
      <c r="D2" s="125"/>
      <c r="E2" s="125"/>
      <c r="F2" s="125"/>
      <c r="G2" s="125"/>
    </row>
    <row r="3" spans="2:7" x14ac:dyDescent="0.25">
      <c r="B3" s="129" t="s">
        <v>83</v>
      </c>
      <c r="C3" s="129"/>
      <c r="D3" s="129"/>
      <c r="E3" s="129"/>
      <c r="F3" s="129"/>
      <c r="G3" s="129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8" t="s">
        <v>9</v>
      </c>
      <c r="E6" s="128"/>
      <c r="F6" s="128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28" t="s">
        <v>9</v>
      </c>
      <c r="E1240" s="128"/>
      <c r="F1240" s="128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5" t="s">
        <v>53</v>
      </c>
      <c r="C2" s="125"/>
      <c r="D2" s="125"/>
      <c r="E2" s="125"/>
      <c r="F2" s="125"/>
      <c r="G2" s="125"/>
    </row>
    <row r="3" spans="2:12" ht="15.75" x14ac:dyDescent="0.25">
      <c r="B3" s="125" t="s">
        <v>54</v>
      </c>
      <c r="C3" s="125"/>
      <c r="D3" s="125"/>
      <c r="E3" s="125"/>
      <c r="F3" s="125"/>
      <c r="G3" s="125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3" t="s">
        <v>9</v>
      </c>
      <c r="E5" s="133"/>
      <c r="F5" s="133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5" t="s">
        <v>47</v>
      </c>
      <c r="C2" s="125"/>
      <c r="D2" s="125"/>
      <c r="E2" s="125"/>
      <c r="F2" s="125"/>
      <c r="G2" s="125"/>
    </row>
    <row r="3" spans="2:12" ht="15.75" x14ac:dyDescent="0.25">
      <c r="B3" s="125" t="s">
        <v>54</v>
      </c>
      <c r="C3" s="125"/>
      <c r="D3" s="125"/>
      <c r="E3" s="125"/>
      <c r="F3" s="125"/>
      <c r="G3" s="125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3" t="s">
        <v>9</v>
      </c>
      <c r="E5" s="133"/>
      <c r="F5" s="133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5" t="s">
        <v>48</v>
      </c>
      <c r="C2" s="125"/>
      <c r="D2" s="125"/>
      <c r="E2" s="125"/>
      <c r="F2" s="125"/>
      <c r="G2" s="125"/>
    </row>
    <row r="3" spans="2:12" ht="15.75" x14ac:dyDescent="0.25">
      <c r="B3" s="125" t="s">
        <v>54</v>
      </c>
      <c r="C3" s="125"/>
      <c r="D3" s="125"/>
      <c r="E3" s="125"/>
      <c r="F3" s="125"/>
      <c r="G3" s="125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3" t="s">
        <v>9</v>
      </c>
      <c r="E5" s="133"/>
      <c r="F5" s="133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5" t="s">
        <v>50</v>
      </c>
      <c r="C2" s="125"/>
      <c r="D2" s="125"/>
      <c r="E2" s="125"/>
      <c r="F2" s="125"/>
      <c r="G2" s="125"/>
    </row>
    <row r="3" spans="2:12" ht="15.75" x14ac:dyDescent="0.25">
      <c r="B3" s="125" t="s">
        <v>55</v>
      </c>
      <c r="C3" s="125"/>
      <c r="D3" s="125"/>
      <c r="E3" s="125"/>
      <c r="F3" s="125"/>
      <c r="G3" s="125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3" t="s">
        <v>9</v>
      </c>
      <c r="E5" s="133"/>
      <c r="F5" s="133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2020-02-12T19:13:49Z</dcterms:modified>
</cp:coreProperties>
</file>