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893AE423-E2AE-409C-89E3-1A45B2B23868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<sst xmlns="http://schemas.openxmlformats.org/spreadsheetml/2006/main" count="10515" uniqueCount="90">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</sst>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  <numFmt numFmtId="173" formatCode="_ * #,##0.00_ ;_ * \-#,##0.00_ ;_ * &quot;-&quot;_ ;_ @_ "/>
  </numFmts>
  <fonts count="1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73" fontId="1" fillId="0" borderId="0" xfId="2" applyNumberFormat="1" applyFont="1" applyAlignment="1">
      <alignment horizontal="center"/>
    </xf>
    <xf numFmtId="173" fontId="1" fillId="0" borderId="0" xfId="2" applyNumberFormat="1" applyFont="1"/>
    <xf numFmtId="173" fontId="1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173" fontId="2" fillId="0" borderId="0" xfId="2" applyNumberFormat="1" applyFont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0" t="s">
        <v>77</v>
      </c>
      <c r="C2" s="120"/>
      <c r="D2" s="120"/>
      <c r="E2" s="120"/>
      <c r="F2" s="120"/>
    </row>
    <row r="3" spans="2:8" ht="15.75" x14ac:dyDescent="0.25">
      <c r="B3" s="120" t="s">
        <v>64</v>
      </c>
      <c r="C3" s="120"/>
      <c r="D3" s="120"/>
      <c r="E3" s="120"/>
      <c r="F3" s="120"/>
    </row>
    <row r="4" spans="2:8" ht="15.75" x14ac:dyDescent="0.25">
      <c r="B4" s="121">
        <v>44805</v>
      </c>
      <c r="C4" s="121"/>
      <c r="D4" s="121"/>
      <c r="E4" s="121"/>
      <c r="F4" s="121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9" t="s">
        <v>56</v>
      </c>
      <c r="D7" s="119"/>
      <c r="E7" s="119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621253.69999999995</v>
      </c>
      <c r="D10" s="98">
        <f>LOOKUP($B$4,'Gasolina Automotriz'!B:B,'Gasolina Automotriz'!E:E)</f>
        <v>653951.19999999995</v>
      </c>
      <c r="E10" s="98">
        <f>LOOKUP($B$4,'Gasolina Automotriz'!B:B,'Gasolina Automotriz'!F:F)</f>
        <v>686648.8</v>
      </c>
      <c r="F10" s="99">
        <f>LOOKUP($B$4,'Gasolina Automotriz'!B:B,'Gasolina Automotriz'!G:G)</f>
        <v>721454.5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631418.1</v>
      </c>
      <c r="D11" s="98">
        <f>LOOKUP($B$4,'Gasolina Automotriz'!B:B,'Gasolina Automotriz'!L:L)</f>
        <v>664650.6</v>
      </c>
      <c r="E11" s="98">
        <f>LOOKUP($B$4,'Gasolina Automotriz'!B:B,'Gasolina Automotriz'!M:M)</f>
        <v>697883.2</v>
      </c>
      <c r="F11" s="99">
        <f>LOOKUP($B$4,'Gasolina Automotriz'!B:B,'Gasolina Automotriz'!N:N)</f>
        <v>765709.6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Diesel'!$B$1:$B$4982,'Petróleo Diesel'!D$1:D$4982)</f>
        <v>686172.5</v>
      </c>
      <c r="D12" s="98">
        <f>LOOKUP($B$4,'Petróleo Diesel'!$B$1:$B$4982,'Petróleo Diesel'!E$1:E$4982)</f>
        <v>722286.9</v>
      </c>
      <c r="E12" s="98">
        <f>LOOKUP($B$4,'Petróleo Diesel'!$B$1:$B$4982,'Petróleo Diesel'!F$1:F$4982)</f>
        <v>758401.2</v>
      </c>
      <c r="F12" s="99">
        <f>LOOKUP($B$4,'Petróleo Diesel'!$B$1:$B$4982,'Petróleo Diesel'!G$1:G$4982)</f>
        <v>941109.4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343442.7</v>
      </c>
      <c r="D13" s="98">
        <f>LOOKUP($B$4,'Gas Licuado'!$B$1:$B$4983,'Gas Licuado'!E$1:E$4983)</f>
        <v>361518.6</v>
      </c>
      <c r="E13" s="98">
        <f>LOOKUP($B$4,'Gas Licuado'!$B$1:$B$4983,'Gas Licuado'!F$1:F$4983)</f>
        <v>379594.5</v>
      </c>
      <c r="F13" s="99">
        <f>LOOKUP($B$4,'Gas Licuado'!$B$1:$B$4983,'Gas Licuado'!G$1:G$4983)</f>
        <v>368203.5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20" t="s">
        <v>68</v>
      </c>
      <c r="C15" s="120"/>
      <c r="D15" s="120"/>
      <c r="E15" s="120"/>
      <c r="F15" s="120"/>
    </row>
    <row r="16" spans="2:8" ht="15.75" x14ac:dyDescent="0.25">
      <c r="B16" s="120" t="s">
        <v>64</v>
      </c>
      <c r="C16" s="120"/>
      <c r="D16" s="120"/>
      <c r="E16" s="120"/>
      <c r="F16" s="120"/>
    </row>
    <row r="17" spans="2:7" ht="15.75" x14ac:dyDescent="0.25">
      <c r="B17" s="121">
        <f>B4</f>
        <v>44805</v>
      </c>
      <c r="C17" s="121"/>
      <c r="D17" s="121"/>
      <c r="E17" s="121"/>
      <c r="F17" s="121"/>
    </row>
    <row r="18" spans="2:7" ht="15.75" x14ac:dyDescent="0.25">
      <c r="B18" s="120"/>
      <c r="C18" s="120"/>
      <c r="D18" s="120"/>
      <c r="E18" s="120"/>
      <c r="F18" s="120"/>
    </row>
    <row r="19" spans="2:7" ht="5.25" customHeight="1" x14ac:dyDescent="0.2">
      <c r="B19" s="49"/>
      <c r="C19" s="49"/>
      <c r="D19" s="49"/>
      <c r="E19" s="49"/>
      <c r="F19" s="49"/>
    </row>
    <row r="20" spans="2:7" ht="15" customHeight="1" x14ac:dyDescent="0.25">
      <c r="B20" s="81" t="s">
        <v>11</v>
      </c>
      <c r="C20" s="119" t="s">
        <v>56</v>
      </c>
      <c r="D20" s="119"/>
      <c r="E20" s="119"/>
      <c r="F20" s="81" t="s">
        <v>57</v>
      </c>
    </row>
    <row r="21" spans="2:7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7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7" ht="15.75" x14ac:dyDescent="0.25">
      <c r="B23" s="93" t="s">
        <v>1</v>
      </c>
      <c r="C23" s="51">
        <f>LOOKUP($B$4,'Kerosene Doméstico'!$B$1:$B$4988,'Kerosene Doméstico'!D$1:D$4988)</f>
        <v>689.7</v>
      </c>
      <c r="D23" s="51">
        <f>LOOKUP($B$4,'Kerosene Doméstico'!$B$1:$B$4988,'Kerosene Doméstico'!E$1:E$4988)</f>
        <v>788.2</v>
      </c>
      <c r="E23" s="51">
        <f>LOOKUP($B$4,'Kerosene Doméstico'!$B$1:$B$4988,'Kerosene Doméstico'!F$1:F$4988)</f>
        <v>886.7</v>
      </c>
      <c r="F23" s="92">
        <f>LOOKUP($B$4,'Kerosene Doméstico'!$B$1:$B$4988,'Kerosene Doméstico'!G$1:G$4988)</f>
        <v>1185</v>
      </c>
      <c r="G23" s="97"/>
    </row>
    <row r="24" spans="2:7" x14ac:dyDescent="0.2">
      <c r="B24" s="42" t="s">
        <v>60</v>
      </c>
      <c r="C24" s="43"/>
      <c r="D24" s="43"/>
      <c r="E24" s="43"/>
      <c r="F24" s="42"/>
    </row>
    <row r="25" spans="2:7" x14ac:dyDescent="0.2">
      <c r="B25" s="42" t="s">
        <v>65</v>
      </c>
    </row>
    <row r="26" spans="2:7" x14ac:dyDescent="0.2">
      <c r="B26" s="42" t="s">
        <v>67</v>
      </c>
    </row>
    <row r="27" spans="2:7" x14ac:dyDescent="0.2">
      <c r="B27" s="42" t="s">
        <v>71</v>
      </c>
    </row>
    <row r="28" spans="2:7" x14ac:dyDescent="0.2">
      <c r="B28" s="42" t="s">
        <v>74</v>
      </c>
    </row>
    <row r="29" spans="2:7" x14ac:dyDescent="0.2">
      <c r="B29" s="42" t="s">
        <v>81</v>
      </c>
    </row>
    <row r="30" spans="2:7" x14ac:dyDescent="0.2">
      <c r="B30" s="42" t="s">
        <v>80</v>
      </c>
    </row>
    <row r="31" spans="2:7" x14ac:dyDescent="0.2">
      <c r="B31" s="42" t="s">
        <v>86</v>
      </c>
    </row>
    <row r="32" spans="2:7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669"/>
  <sheetViews>
    <sheetView showGridLines="0" topLeftCell="B1" zoomScale="70" zoomScaleNormal="70" workbookViewId="0">
      <pane ySplit="1875" topLeftCell="A1656" activePane="bottomLeft"/>
      <selection activeCell="I5" sqref="I5:N8"/>
      <selection pane="bottomLeft" activeCell="K1666" sqref="K1666:N166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3" t="s">
        <v>45</v>
      </c>
      <c r="C2" s="123"/>
      <c r="D2" s="123"/>
      <c r="E2" s="123"/>
      <c r="F2" s="123"/>
      <c r="G2" s="123"/>
    </row>
    <row r="3" spans="2:14" x14ac:dyDescent="0.25">
      <c r="B3" s="123" t="s">
        <v>83</v>
      </c>
      <c r="C3" s="123"/>
      <c r="D3" s="123"/>
      <c r="E3" s="123"/>
      <c r="F3" s="123"/>
      <c r="G3" s="123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2" t="s">
        <v>9</v>
      </c>
      <c r="E6" s="122"/>
      <c r="F6" s="122"/>
      <c r="G6" s="84" t="s">
        <v>13</v>
      </c>
      <c r="I6" s="82" t="s">
        <v>10</v>
      </c>
      <c r="J6" s="83" t="s">
        <v>11</v>
      </c>
      <c r="K6" s="122" t="s">
        <v>9</v>
      </c>
      <c r="L6" s="122"/>
      <c r="M6" s="122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2" t="s">
        <v>9</v>
      </c>
      <c r="E1239" s="122"/>
      <c r="F1239" s="122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4" t="s">
        <v>79</v>
      </c>
      <c r="C1261" s="124"/>
      <c r="D1261" s="124"/>
      <c r="E1261" s="124"/>
      <c r="F1261" s="124"/>
      <c r="G1261" s="124"/>
      <c r="I1261" s="124" t="s">
        <v>78</v>
      </c>
      <c r="J1261" s="124"/>
      <c r="K1261" s="124"/>
      <c r="L1261" s="124"/>
      <c r="M1261" s="124"/>
      <c r="N1261" s="124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2" t="s">
        <v>9</v>
      </c>
      <c r="E1263" s="122"/>
      <c r="F1263" s="122"/>
      <c r="G1263" s="84" t="s">
        <v>13</v>
      </c>
      <c r="I1263" s="82" t="s">
        <v>10</v>
      </c>
      <c r="J1263" s="83" t="s">
        <v>11</v>
      </c>
      <c r="K1263" s="122" t="s">
        <v>9</v>
      </c>
      <c r="L1263" s="122"/>
      <c r="M1263" s="122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63"/>
  <sheetViews>
    <sheetView showGridLines="0" zoomScale="75" workbookViewId="0">
      <pane ySplit="1980" topLeftCell="A1652" activePane="bottomLeft"/>
      <selection activeCell="B3" sqref="B3:G3"/>
      <selection pane="bottomLeft" activeCell="D1660" sqref="D1660:G1663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20" t="s">
        <v>51</v>
      </c>
      <c r="C2" s="120"/>
      <c r="D2" s="120"/>
      <c r="E2" s="120"/>
      <c r="F2" s="120"/>
      <c r="G2" s="120"/>
    </row>
    <row r="3" spans="2:7" x14ac:dyDescent="0.25">
      <c r="B3" s="123" t="s">
        <v>83</v>
      </c>
      <c r="C3" s="123"/>
      <c r="D3" s="123"/>
      <c r="E3" s="123"/>
      <c r="F3" s="123"/>
      <c r="G3" s="123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2" t="s">
        <v>9</v>
      </c>
      <c r="E6" s="122"/>
      <c r="F6" s="122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2" t="s">
        <v>9</v>
      </c>
      <c r="E1239" s="122"/>
      <c r="F1239" s="122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64"/>
  <sheetViews>
    <sheetView showGridLines="0" zoomScale="75" workbookViewId="0">
      <pane ySplit="1980" topLeftCell="A1648" activePane="bottomLeft"/>
      <selection activeCell="B3" sqref="B3:G3"/>
      <selection pane="bottomLeft" activeCell="D1661" sqref="D1661:G166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20" t="s">
        <v>49</v>
      </c>
      <c r="C2" s="120"/>
      <c r="D2" s="120"/>
      <c r="E2" s="120"/>
      <c r="F2" s="120"/>
      <c r="G2" s="120"/>
    </row>
    <row r="3" spans="2:7" x14ac:dyDescent="0.25">
      <c r="B3" s="123" t="s">
        <v>83</v>
      </c>
      <c r="C3" s="123"/>
      <c r="D3" s="123"/>
      <c r="E3" s="123"/>
      <c r="F3" s="123"/>
      <c r="G3" s="123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2" t="s">
        <v>9</v>
      </c>
      <c r="E6" s="122"/>
      <c r="F6" s="122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2" t="s">
        <v>9</v>
      </c>
      <c r="E1240" s="122"/>
      <c r="F1240" s="122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68"/>
  <sheetViews>
    <sheetView showGridLines="0" zoomScale="75" workbookViewId="0">
      <pane ySplit="1995" topLeftCell="A1645" activePane="bottomLeft"/>
      <selection activeCell="J1642" sqref="J1642"/>
      <selection pane="bottomLeft" activeCell="D1657" sqref="D1657:G1659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20" t="s">
        <v>46</v>
      </c>
      <c r="C2" s="120"/>
      <c r="D2" s="120"/>
      <c r="E2" s="120"/>
      <c r="F2" s="120"/>
      <c r="G2" s="120"/>
    </row>
    <row r="3" spans="1:7" x14ac:dyDescent="0.25">
      <c r="B3" s="123" t="s">
        <v>83</v>
      </c>
      <c r="C3" s="123"/>
      <c r="D3" s="123"/>
      <c r="E3" s="123"/>
      <c r="F3" s="123"/>
      <c r="G3" s="123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2" t="s">
        <v>9</v>
      </c>
      <c r="E6" s="122"/>
      <c r="F6" s="122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ht="15" x14ac:dyDescent="0.2">
      <c r="D1660" s="114"/>
      <c r="E1660" s="114"/>
      <c r="F1660" s="114"/>
      <c r="G1660" s="115"/>
    </row>
    <row r="1661" spans="2:7" ht="15" x14ac:dyDescent="0.2">
      <c r="D1661" s="114"/>
      <c r="E1661" s="114"/>
      <c r="F1661" s="114"/>
      <c r="G1661" s="115"/>
    </row>
    <row r="1662" spans="2:7" ht="15" x14ac:dyDescent="0.2">
      <c r="D1662" s="114"/>
      <c r="E1662" s="114"/>
      <c r="F1662" s="114"/>
      <c r="G1662" s="115"/>
    </row>
    <row r="1663" spans="2:7" x14ac:dyDescent="0.25">
      <c r="D1663" s="116"/>
      <c r="E1663" s="116"/>
      <c r="F1663" s="116"/>
      <c r="G1663" s="117"/>
    </row>
    <row r="1664" spans="2:7" x14ac:dyDescent="0.25">
      <c r="D1664" s="114"/>
      <c r="E1664" s="114"/>
      <c r="F1664" s="114"/>
      <c r="G1664" s="118"/>
    </row>
    <row r="1665" spans="4:7" x14ac:dyDescent="0.25">
      <c r="D1665" s="114"/>
      <c r="E1665" s="114"/>
      <c r="F1665" s="114"/>
      <c r="G1665" s="118"/>
    </row>
    <row r="1666" spans="4:7" x14ac:dyDescent="0.25">
      <c r="D1666" s="114"/>
      <c r="E1666" s="114"/>
      <c r="F1666" s="114"/>
      <c r="G1666" s="118"/>
    </row>
    <row r="1667" spans="4:7" x14ac:dyDescent="0.25">
      <c r="D1667" s="114"/>
      <c r="E1667" s="114"/>
      <c r="F1667" s="114"/>
      <c r="G1667" s="118"/>
    </row>
    <row r="1668" spans="4:7" x14ac:dyDescent="0.25">
      <c r="D1668" s="114"/>
      <c r="E1668" s="114"/>
      <c r="F1668" s="114"/>
      <c r="G1668" s="118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20" t="s">
        <v>52</v>
      </c>
      <c r="C2" s="120"/>
      <c r="D2" s="120"/>
      <c r="E2" s="120"/>
      <c r="F2" s="120"/>
      <c r="G2" s="120"/>
    </row>
    <row r="3" spans="2:7" x14ac:dyDescent="0.25">
      <c r="B3" s="123" t="s">
        <v>84</v>
      </c>
      <c r="C3" s="123"/>
      <c r="D3" s="123"/>
      <c r="E3" s="123"/>
      <c r="F3" s="123"/>
      <c r="G3" s="123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5" t="s">
        <v>9</v>
      </c>
      <c r="E6" s="125"/>
      <c r="F6" s="125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0" t="s">
        <v>53</v>
      </c>
      <c r="C2" s="120"/>
      <c r="D2" s="120"/>
      <c r="E2" s="120"/>
      <c r="F2" s="120"/>
      <c r="G2" s="120"/>
    </row>
    <row r="3" spans="2:12" ht="15.75" x14ac:dyDescent="0.25">
      <c r="B3" s="120" t="s">
        <v>54</v>
      </c>
      <c r="C3" s="120"/>
      <c r="D3" s="120"/>
      <c r="E3" s="120"/>
      <c r="F3" s="120"/>
      <c r="G3" s="120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6" t="s">
        <v>9</v>
      </c>
      <c r="E5" s="126"/>
      <c r="F5" s="126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0" t="s">
        <v>47</v>
      </c>
      <c r="C2" s="120"/>
      <c r="D2" s="120"/>
      <c r="E2" s="120"/>
      <c r="F2" s="120"/>
      <c r="G2" s="120"/>
    </row>
    <row r="3" spans="2:12" ht="15.75" x14ac:dyDescent="0.25">
      <c r="B3" s="120" t="s">
        <v>54</v>
      </c>
      <c r="C3" s="120"/>
      <c r="D3" s="120"/>
      <c r="E3" s="120"/>
      <c r="F3" s="120"/>
      <c r="G3" s="120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6" t="s">
        <v>9</v>
      </c>
      <c r="E5" s="126"/>
      <c r="F5" s="126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0" t="s">
        <v>48</v>
      </c>
      <c r="C2" s="120"/>
      <c r="D2" s="120"/>
      <c r="E2" s="120"/>
      <c r="F2" s="120"/>
      <c r="G2" s="120"/>
    </row>
    <row r="3" spans="2:12" ht="15.75" x14ac:dyDescent="0.25">
      <c r="B3" s="120" t="s">
        <v>54</v>
      </c>
      <c r="C3" s="120"/>
      <c r="D3" s="120"/>
      <c r="E3" s="120"/>
      <c r="F3" s="120"/>
      <c r="G3" s="120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6" t="s">
        <v>9</v>
      </c>
      <c r="E5" s="126"/>
      <c r="F5" s="126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0" t="s">
        <v>50</v>
      </c>
      <c r="C2" s="120"/>
      <c r="D2" s="120"/>
      <c r="E2" s="120"/>
      <c r="F2" s="120"/>
      <c r="G2" s="120"/>
    </row>
    <row r="3" spans="2:12" ht="15.75" x14ac:dyDescent="0.25">
      <c r="B3" s="120" t="s">
        <v>55</v>
      </c>
      <c r="C3" s="120"/>
      <c r="D3" s="120"/>
      <c r="E3" s="120"/>
      <c r="F3" s="120"/>
      <c r="G3" s="120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6" t="s">
        <v>9</v>
      </c>
      <c r="E5" s="126"/>
      <c r="F5" s="126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2022-09-07T22:16:27Z</dcterms:modified>
</cp:coreProperties>
</file>