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5" windowWidth="21075" windowHeight="8700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/>
  <c r="B15" i="12" s="1"/>
  <c r="B16" i="12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<sst xmlns="http://schemas.openxmlformats.org/spreadsheetml/2006/main" count="9336" uniqueCount="88">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</sst>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1"/>
                <c:pt idx="0">
                  <c:v>Paridad 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91616"/>
        <c:axId val="308593408"/>
      </c:lineChart>
      <c:dateAx>
        <c:axId val="3085916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'Kerosene Doméstico'!$G$9:$G$1185</c:f>
              <c:numCache>
                <c:formatCode>General</c:formatCode>
                <c:ptCount val="1177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06464"/>
        <c:axId val="308608000"/>
      </c:lineChart>
      <c:dateAx>
        <c:axId val="3086064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'Gasolina 81'!$J$5:$J$7</c:f>
              <c:strCache>
                <c:ptCount val="1"/>
                <c:pt idx="0">
                  <c:v>Paridad vigente semana  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</c:ser>
        <c:ser>
          <c:idx val="2"/>
          <c:order val="2"/>
          <c:tx>
            <c:strRef>
              <c:f>'Gasolina 81'!$K$5:$K$7</c:f>
              <c:strCache>
                <c:ptCount val="1"/>
                <c:pt idx="0">
                  <c:v>Paridad vigente semana  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</c:ser>
        <c:ser>
          <c:idx val="3"/>
          <c:order val="3"/>
          <c:tx>
            <c:strRef>
              <c:f>'Gasolina 81'!$L$5:$L$7</c:f>
              <c:strCache>
                <c:ptCount val="1"/>
                <c:pt idx="0">
                  <c:v>Paridad vigente semana  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43160</v>
      </c>
      <c r="C4" s="119"/>
      <c r="D4" s="119"/>
      <c r="E4" s="119"/>
      <c r="F4" s="119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17" t="s">
        <v>56</v>
      </c>
      <c r="D7" s="117"/>
      <c r="E7" s="117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296017.8</v>
      </c>
      <c r="D10" s="109">
        <f>LOOKUP($B$4,'Gasolina Automotriz'!B:B,'Gasolina Automotriz'!E:E)</f>
        <v>311597.7</v>
      </c>
      <c r="E10" s="109">
        <f>LOOKUP($B$4,'Gasolina Automotriz'!B:B,'Gasolina Automotriz'!F:F)</f>
        <v>327177.59999999998</v>
      </c>
      <c r="F10" s="110">
        <f>LOOKUP($B$4,'Gasolina Automotriz'!B:B,'Gasolina Automotriz'!G:G)</f>
        <v>298668.5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325111.8</v>
      </c>
      <c r="D11" s="109">
        <f>LOOKUP($B$4,'Gasolina Automotriz'!B:B,'Gasolina Automotriz'!L:L)</f>
        <v>342223</v>
      </c>
      <c r="E11" s="109">
        <f>LOOKUP($B$4,'Gasolina Automotriz'!B:B,'Gasolina Automotriz'!M:M)</f>
        <v>359334.1</v>
      </c>
      <c r="F11" s="110">
        <f>LOOKUP($B$4,'Gasolina Automotriz'!B:B,'Gasolina Automotriz'!N:N)</f>
        <v>315381.59999999998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Diesel'!$B$1:$B$4998,'Petróleo Diesel'!D$1:D$4998)</f>
        <v>311774.59999999998</v>
      </c>
      <c r="D12" s="109">
        <f>LOOKUP($B$4,'Petróleo Diesel'!$B$1:$B$4998,'Petróleo Diesel'!E$1:E$4998)</f>
        <v>328183.8</v>
      </c>
      <c r="E12" s="109">
        <f>LOOKUP($B$4,'Petróleo Diesel'!$B$1:$B$4998,'Petróleo Diesel'!F$1:F$4998)</f>
        <v>344593</v>
      </c>
      <c r="F12" s="110">
        <f>LOOKUP($B$4,'Petróleo Diesel'!$B$1:$B$4998,'Petróleo Diesel'!G$1:G$4998)</f>
        <v>314264.2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Licuado'!$B$1:$B$5000,'Gas Licuado'!D$1:D$5000)</f>
        <v>182722.4</v>
      </c>
      <c r="D13" s="109">
        <f>LOOKUP($B$4,'Gas Licuado'!$B$1:$B$5000,'Gas Licuado'!E$1:E$5000)</f>
        <v>192339.3</v>
      </c>
      <c r="E13" s="109">
        <f>LOOKUP($B$4,'Gas Licuado'!$B$1:$B$5000,'Gas Licuado'!F$1:F$5000)</f>
        <v>201956.3</v>
      </c>
      <c r="F13" s="110">
        <f>LOOKUP($B$4,'Gas Licuado'!$B$1:$B$5000,'Gas Licuado'!G$1:G$5000)</f>
        <v>198377.5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0" t="s">
        <v>68</v>
      </c>
      <c r="C15" s="120"/>
      <c r="D15" s="120"/>
      <c r="E15" s="120"/>
      <c r="F15" s="120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7" ht="15.75" x14ac:dyDescent="0.25">
      <c r="B17" s="119">
        <f>B4</f>
        <v>43160</v>
      </c>
      <c r="C17" s="119"/>
      <c r="D17" s="119"/>
      <c r="E17" s="119"/>
      <c r="F17" s="119"/>
    </row>
    <row r="18" spans="2:7" ht="15.75" x14ac:dyDescent="0.25">
      <c r="B18" s="118"/>
      <c r="C18" s="118"/>
      <c r="D18" s="118"/>
      <c r="E18" s="118"/>
      <c r="F18" s="118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17" t="s">
        <v>56</v>
      </c>
      <c r="D20" s="117"/>
      <c r="E20" s="117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459.4</v>
      </c>
      <c r="D23" s="57">
        <f>LOOKUP($B$4,'Kerosene Doméstico'!$B$1:$B$4995,'Kerosene Doméstico'!E$1:E$4995)</f>
        <v>525</v>
      </c>
      <c r="E23" s="57">
        <f>LOOKUP($B$4,'Kerosene Doméstico'!$B$1:$B$4995,'Kerosene Doméstico'!F$1:F$4995)</f>
        <v>590.6</v>
      </c>
      <c r="F23" s="102">
        <f>LOOKUP($B$4,'Kerosene Doméstico'!$B$1:$B$4995,'Kerosene Doméstico'!G$1:G$4995)</f>
        <v>534.79999999999995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0"/>
  </sheetPr>
  <dimension ref="A2:N1434"/>
  <sheetViews>
    <sheetView showGridLines="0" zoomScale="75" workbookViewId="0">
      <pane ySplit="1995" topLeftCell="A1398" activePane="bottomLeft"/>
      <selection activeCell="I5" sqref="I5:N8"/>
      <selection pane="bottomLeft" activeCell="K1431" sqref="K1431:N143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2" t="s">
        <v>45</v>
      </c>
      <c r="C2" s="122"/>
      <c r="D2" s="122"/>
      <c r="E2" s="122"/>
      <c r="F2" s="122"/>
      <c r="G2" s="122"/>
    </row>
    <row r="3" spans="2:14" x14ac:dyDescent="0.25">
      <c r="B3" s="122" t="s">
        <v>83</v>
      </c>
      <c r="C3" s="122"/>
      <c r="D3" s="122"/>
      <c r="E3" s="122"/>
      <c r="F3" s="122"/>
      <c r="G3" s="122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  <c r="I6" s="92" t="s">
        <v>10</v>
      </c>
      <c r="J6" s="93" t="s">
        <v>11</v>
      </c>
      <c r="K6" s="121" t="s">
        <v>9</v>
      </c>
      <c r="L6" s="121"/>
      <c r="M6" s="121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3" t="s">
        <v>79</v>
      </c>
      <c r="C1261" s="123"/>
      <c r="D1261" s="123"/>
      <c r="E1261" s="123"/>
      <c r="F1261" s="123"/>
      <c r="G1261" s="123"/>
      <c r="I1261" s="123" t="s">
        <v>78</v>
      </c>
      <c r="J1261" s="123"/>
      <c r="K1261" s="123"/>
      <c r="L1261" s="123"/>
      <c r="M1261" s="123"/>
      <c r="N1261" s="123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1" t="s">
        <v>9</v>
      </c>
      <c r="E1263" s="121"/>
      <c r="F1263" s="121"/>
      <c r="G1263" s="94" t="s">
        <v>13</v>
      </c>
      <c r="I1263" s="92" t="s">
        <v>10</v>
      </c>
      <c r="J1263" s="93" t="s">
        <v>11</v>
      </c>
      <c r="K1263" s="121" t="s">
        <v>9</v>
      </c>
      <c r="L1263" s="121"/>
      <c r="M1263" s="121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indexed="10"/>
  </sheetPr>
  <dimension ref="A1:H1424"/>
  <sheetViews>
    <sheetView showGridLines="0" zoomScale="75" workbookViewId="0">
      <pane ySplit="1995" topLeftCell="A1396" activePane="bottomLeft"/>
      <selection activeCell="B3" sqref="B3:G3"/>
      <selection pane="bottomLeft" activeCell="G1420" sqref="G1420:G1424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2" t="s">
        <v>83</v>
      </c>
      <c r="C3" s="122"/>
      <c r="D3" s="122"/>
      <c r="E3" s="122"/>
      <c r="F3" s="122"/>
      <c r="G3" s="122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10"/>
  </sheetPr>
  <dimension ref="A2:H1428"/>
  <sheetViews>
    <sheetView showGridLines="0" zoomScale="75" workbookViewId="0">
      <pane ySplit="1980" topLeftCell="A1396" activePane="bottomLeft"/>
      <selection activeCell="B3" sqref="B3:G3"/>
      <selection pane="bottomLeft" activeCell="G1428" sqref="D1425:G1428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24" t="s">
        <v>51</v>
      </c>
      <c r="C2" s="124"/>
      <c r="D2" s="124"/>
      <c r="E2" s="124"/>
      <c r="F2" s="124"/>
      <c r="G2" s="124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1" t="s">
        <v>9</v>
      </c>
      <c r="E1239" s="121"/>
      <c r="F1239" s="12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10"/>
  </sheetPr>
  <dimension ref="B2:G1060"/>
  <sheetViews>
    <sheetView showGridLines="0" zoomScale="75" workbookViewId="0">
      <pane ySplit="1740" topLeftCell="A1050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2" t="s">
        <v>84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25" t="s">
        <v>9</v>
      </c>
      <c r="E6" s="125"/>
      <c r="F6" s="125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>
    <tabColor indexed="10"/>
  </sheetPr>
  <dimension ref="B2:H1429"/>
  <sheetViews>
    <sheetView showGridLines="0" zoomScale="75" workbookViewId="0">
      <pane ySplit="1980" topLeftCell="A1399" activePane="bottomLeft"/>
      <selection activeCell="B3" sqref="B3:G3"/>
      <selection pane="bottomLeft" activeCell="G1429" sqref="D1426:G1429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1.5546875" style="11"/>
    <col min="7" max="7" width="15.5546875" style="49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2" t="s">
        <v>83</v>
      </c>
      <c r="C3" s="122"/>
      <c r="D3" s="122"/>
      <c r="E3" s="122"/>
      <c r="F3" s="122"/>
      <c r="G3" s="12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1" t="s">
        <v>9</v>
      </c>
      <c r="E6" s="121"/>
      <c r="F6" s="12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1" t="s">
        <v>9</v>
      </c>
      <c r="E1240" s="121"/>
      <c r="F1240" s="121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26" t="s">
        <v>9</v>
      </c>
      <c r="E5" s="126"/>
      <c r="F5" s="12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2018-03-02T18:53:42Z</dcterms:modified>
</cp:coreProperties>
</file>